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Monthly Portfolios\HeliosMF_Monthtly Portfolio_30th September 2025___\"/>
    </mc:Choice>
  </mc:AlternateContent>
  <xr:revisionPtr revIDLastSave="0" documentId="13_ncr:1_{E281F39A-3C76-4A7E-8CAB-B7B8919AEEB6}" xr6:coauthVersionLast="47" xr6:coauthVersionMax="47" xr10:uidLastSave="{00000000-0000-0000-0000-000000000000}"/>
  <bookViews>
    <workbookView xWindow="-110" yWindow="-110" windowWidth="19420" windowHeight="10300" xr2:uid="{3F5F9941-C8B2-4001-9B78-7E114DCFE628}"/>
  </bookViews>
  <sheets>
    <sheet name="HBAF" sheetId="1" r:id="rId1"/>
  </sheets>
  <externalReferences>
    <externalReference r:id="rId2"/>
  </externalReferences>
  <definedNames>
    <definedName name="XDO_?CLASS_3?2?">HBAF!$C$10:$C$77</definedName>
    <definedName name="XDO_?FINAL_ISIN?4?">HBAF!$D$12:$D$77</definedName>
    <definedName name="XDO_?FINAL_ISIN?5?">HBAF!$D$12:$D$82</definedName>
    <definedName name="XDO_?FINAL_ISIN?6?">HBAF!$D$12:$D$89</definedName>
    <definedName name="XDO_?FINAL_ISIN?7?">HBAF!$D$12:$D$90</definedName>
    <definedName name="XDO_?FINAL_ISIN?8?">HBAF!$D$12:$D$90</definedName>
    <definedName name="XDO_?FINAL_MV?4?">HBAF!$G$12:$G$77</definedName>
    <definedName name="XDO_?FINAL_MV?5?">HBAF!$G$12:$G$82</definedName>
    <definedName name="XDO_?FINAL_MV?6?">HBAF!$G$12:$G$89</definedName>
    <definedName name="XDO_?FINAL_MV?7?">HBAF!$G$12:$G$90</definedName>
    <definedName name="XDO_?FINAL_MV?8?">HBAF!$G$12:$G$90</definedName>
    <definedName name="XDO_?FINAL_NAME?4?">HBAF!$C$12:$C$77</definedName>
    <definedName name="XDO_?FINAL_NAME?5?">HBAF!$C$12:$C$82</definedName>
    <definedName name="XDO_?FINAL_NAME?6?">HBAF!$C$12:$C$89</definedName>
    <definedName name="XDO_?FINAL_NAME?7?">HBAF!$C$12:$C$90</definedName>
    <definedName name="XDO_?FINAL_NAME?8?">HBAF!$C$12:$C$90</definedName>
    <definedName name="XDO_?FINAL_PER_NET?4?">HBAF!$H$12:$H$77</definedName>
    <definedName name="XDO_?FINAL_PER_NET?5?">HBAF!$H$12:$H$82</definedName>
    <definedName name="XDO_?FINAL_PER_NET?6?">HBAF!$H$12:$H$89</definedName>
    <definedName name="XDO_?FINAL_PER_NET?7?">HBAF!$H$12:$H$90</definedName>
    <definedName name="XDO_?FINAL_PER_NET?8?">HBAF!$H$12:$H$90</definedName>
    <definedName name="XDO_?FINAL_QUANTITE?4?">HBAF!$F$12:$F$77</definedName>
    <definedName name="XDO_?FINAL_QUANTITE?5?">HBAF!$F$12:$F$82</definedName>
    <definedName name="XDO_?FINAL_QUANTITE?6?">HBAF!$F$12:$F$89</definedName>
    <definedName name="XDO_?FINAL_QUANTITE?7?">HBAF!$F$12:$F$90</definedName>
    <definedName name="XDO_?FINAL_QUANTITE?8?">HBAF!$F$12:$F$90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NAME?2?">HBAF!$C$2:$C$77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OVAL?4?">HBAF!$B$12:$B$77</definedName>
    <definedName name="XDO_?NOVAL?5?">HBAF!$B$12:$B$82</definedName>
    <definedName name="XDO_?NOVAL?6?">HBAF!$B$12:$B$89</definedName>
    <definedName name="XDO_?NOVAL?7?">HBAF!$B$12:$B$90</definedName>
    <definedName name="XDO_?NOVAL?8?">HBAF!$B$12:$B$90</definedName>
    <definedName name="XDO_?NPTF?2?">HBAF!$D$2:$D$77</definedName>
    <definedName name="XDO_?RATING?4?">HBAF!$E$12:$E$77</definedName>
    <definedName name="XDO_?RATING?5?">HBAF!$E$12:$E$82</definedName>
    <definedName name="XDO_?RATING?6?">HBAF!$E$12:$E$89</definedName>
    <definedName name="XDO_?RATING?7?">HBAF!$E$12:$E$90</definedName>
    <definedName name="XDO_?RATING?8?">HBAF!$E$12:$E$90</definedName>
    <definedName name="XDO_?REMARKS?4?">HBAF!$K$12:$K$77</definedName>
    <definedName name="XDO_?REMARKS?5?">HBAF!$K$12:$K$82</definedName>
    <definedName name="XDO_?REMARKS?6?">HBAF!$K$12:$K$89</definedName>
    <definedName name="XDO_?REMARKS?7?">HBAF!$K$12:$K$90</definedName>
    <definedName name="XDO_?REMARKS?8?">HBAF!$K$12:$K$90</definedName>
    <definedName name="XDO_?TITL?2?">HBAF!$A$10:$A$77</definedName>
    <definedName name="XDO_?YTM?4?">HBAF!$I$12:$I$77</definedName>
    <definedName name="XDO_?YTM?5?">HBAF!$I$12:$I$82</definedName>
    <definedName name="XDO_?YTM?6?">HBAF!$I$12:$I$89</definedName>
    <definedName name="XDO_?YTM?7?">HBAF!$I$12:$I$90</definedName>
    <definedName name="XDO_?YTM?8?">HBAF!$I$12:$I$90</definedName>
    <definedName name="XDO_GROUP_?G_2?2?">HBAF!$2:$90</definedName>
    <definedName name="XDO_GROUP_?G_3?2?">HBAF!$10:$90</definedName>
    <definedName name="XDO_GROUP_?G_4?11?">[1]HFSF!#REF!</definedName>
    <definedName name="XDO_GROUP_?G_4?2?">[1]HFCF!#REF!</definedName>
    <definedName name="XDO_GROUP_?G_4?3?">[1]HFCF!#REF!</definedName>
    <definedName name="XDO_GROUP_?G_4?4?">HBAF!$B$12:$IV$77</definedName>
    <definedName name="XDO_GROUP_?G_4?5?">HBAF!$B$82:$IV$82</definedName>
    <definedName name="XDO_GROUP_?G_4?6?">HBAF!$B$87:$IV$89</definedName>
    <definedName name="XDO_GROUP_?G_4?7?">HBAF!#REF!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1" l="1"/>
  <c r="F166" i="1" s="1"/>
  <c r="F160" i="1"/>
  <c r="H107" i="1"/>
  <c r="G107" i="1"/>
  <c r="H90" i="1"/>
</calcChain>
</file>

<file path=xl/sharedStrings.xml><?xml version="1.0" encoding="utf-8"?>
<sst xmlns="http://schemas.openxmlformats.org/spreadsheetml/2006/main" count="401" uniqueCount="267">
  <si>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</si>
  <si>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</si>
  <si>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</si>
  <si>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</si>
  <si>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</si>
  <si>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</si>
  <si>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</si>
  <si>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</si>
  <si>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</si>
  <si>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</si>
  <si>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</si>
  <si>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</si>
  <si>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</si>
  <si>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</si>
  <si>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</si>
  <si>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</si>
  <si>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</si>
  <si>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</si>
  <si>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Kotak Mahindra Bank Ltd.</t>
  </si>
  <si>
    <t>INE237A01028</t>
  </si>
  <si>
    <t>Hindustan Petroleum Corporation Ltd.</t>
  </si>
  <si>
    <t>INE094A01015</t>
  </si>
  <si>
    <t>Petroleum Products</t>
  </si>
  <si>
    <t>ICICI Bank Ltd.</t>
  </si>
  <si>
    <t>INE090A01021</t>
  </si>
  <si>
    <t>Reliance Industries Ltd.</t>
  </si>
  <si>
    <t>INE002A01018</t>
  </si>
  <si>
    <t>Adani Ports and Special Economic Zone Ltd.</t>
  </si>
  <si>
    <t>INE742F01042</t>
  </si>
  <si>
    <t>Transport Infrastructure</t>
  </si>
  <si>
    <t>Bharti Airtel Ltd.</t>
  </si>
  <si>
    <t>INE397D01024</t>
  </si>
  <si>
    <t>Telecom - Services</t>
  </si>
  <si>
    <t>REC Ltd.</t>
  </si>
  <si>
    <t>INE020B01018</t>
  </si>
  <si>
    <t>Finance</t>
  </si>
  <si>
    <t>One 97 Communications Ltd.</t>
  </si>
  <si>
    <t>INE982J01020</t>
  </si>
  <si>
    <t>Financial Technology (Fintech)</t>
  </si>
  <si>
    <t>Hindustan Unilever Ltd.</t>
  </si>
  <si>
    <t>INE030A01027</t>
  </si>
  <si>
    <t>Diversified FMCG</t>
  </si>
  <si>
    <t>Bharat Petroleum Corporation Ltd.</t>
  </si>
  <si>
    <t>INE029A01011</t>
  </si>
  <si>
    <t>Eternal Ltd.</t>
  </si>
  <si>
    <t>INE758T01015</t>
  </si>
  <si>
    <t>Retailing</t>
  </si>
  <si>
    <t>Bajaj Finance Ltd.</t>
  </si>
  <si>
    <t>INE296A01032</t>
  </si>
  <si>
    <t>Bharat Electronics Ltd.</t>
  </si>
  <si>
    <t>INE263A01024</t>
  </si>
  <si>
    <t>Aerospace &amp; Defense</t>
  </si>
  <si>
    <t>Shriram Finance Ltd.</t>
  </si>
  <si>
    <t>INE721A01047</t>
  </si>
  <si>
    <t>State Bank of India</t>
  </si>
  <si>
    <t>INE062A01020</t>
  </si>
  <si>
    <t>Bank of Baroda</t>
  </si>
  <si>
    <t>INE028A01039</t>
  </si>
  <si>
    <t>Adani Enterprises Ltd.</t>
  </si>
  <si>
    <t>INE423A01024</t>
  </si>
  <si>
    <t>Metals &amp; Minerals Trading</t>
  </si>
  <si>
    <t>Varun Beverages Ltd.</t>
  </si>
  <si>
    <t>INE200M01039</t>
  </si>
  <si>
    <t>Beverages</t>
  </si>
  <si>
    <t>PB Fintech Ltd.</t>
  </si>
  <si>
    <t>INE417T01026</t>
  </si>
  <si>
    <t>Fortis Healthcare Ltd.</t>
  </si>
  <si>
    <t>INE061F01013</t>
  </si>
  <si>
    <t>Healthcare Services</t>
  </si>
  <si>
    <t>HDFC Asset Management Co. Ltd.</t>
  </si>
  <si>
    <t>INE127D01025</t>
  </si>
  <si>
    <t>Capital Markets</t>
  </si>
  <si>
    <t>DLF Ltd.</t>
  </si>
  <si>
    <t>INE271C01023</t>
  </si>
  <si>
    <t>Realty</t>
  </si>
  <si>
    <t>Siemens Energy India Ltd.</t>
  </si>
  <si>
    <t>INE1NPP01017</t>
  </si>
  <si>
    <t>Electrical Equipment</t>
  </si>
  <si>
    <t>NTPC Ltd.</t>
  </si>
  <si>
    <t>INE733E01010</t>
  </si>
  <si>
    <t>Power</t>
  </si>
  <si>
    <t>Bajaj Auto Ltd.</t>
  </si>
  <si>
    <t>INE917I01010</t>
  </si>
  <si>
    <t>Automobiles</t>
  </si>
  <si>
    <t>Manappuram Finance Ltd.</t>
  </si>
  <si>
    <t>INE522D01027</t>
  </si>
  <si>
    <t>Muthoot Finance Ltd.</t>
  </si>
  <si>
    <t>INE414G01012</t>
  </si>
  <si>
    <t>PNB Housing Finance Ltd.</t>
  </si>
  <si>
    <t>INE572E01012</t>
  </si>
  <si>
    <t>Indegene Ltd.</t>
  </si>
  <si>
    <t>INE065X01017</t>
  </si>
  <si>
    <t>Torrent Pharmaceuticals Ltd.</t>
  </si>
  <si>
    <t>INE685A01028</t>
  </si>
  <si>
    <t>Pharmaceuticals &amp; Biotechnology</t>
  </si>
  <si>
    <t>Apollo Hospitals Enterprise Ltd.</t>
  </si>
  <si>
    <t>INE437A01024</t>
  </si>
  <si>
    <t>Titan Company Ltd.</t>
  </si>
  <si>
    <t>INE280A01028</t>
  </si>
  <si>
    <t>Consumer Durables</t>
  </si>
  <si>
    <t>Hero MotoCorp Ltd.</t>
  </si>
  <si>
    <t>INE158A01026</t>
  </si>
  <si>
    <t>Lemon Tree Hotels Ltd.</t>
  </si>
  <si>
    <t>INE970X01018</t>
  </si>
  <si>
    <t>Leisure Services</t>
  </si>
  <si>
    <t>ABB India Ltd.</t>
  </si>
  <si>
    <t>INE117A01022</t>
  </si>
  <si>
    <t>Multi Commodity Exchange of India Ltd.</t>
  </si>
  <si>
    <t>INE745G01035</t>
  </si>
  <si>
    <t>360 ONE WAM Ltd.</t>
  </si>
  <si>
    <t>INE466L01038</t>
  </si>
  <si>
    <t>Cholamandalam Investment &amp; Finance Co. Ltd.</t>
  </si>
  <si>
    <t>INE121A01024</t>
  </si>
  <si>
    <t>HDFC Life Insurance Company Ltd.</t>
  </si>
  <si>
    <t>INE795G01014</t>
  </si>
  <si>
    <t>Insurance</t>
  </si>
  <si>
    <t>Honeywell Automation India Ltd.</t>
  </si>
  <si>
    <t>INE671A01010</t>
  </si>
  <si>
    <t>Industrial Manufacturing</t>
  </si>
  <si>
    <t>Motilal Oswal Financial Services Ltd.</t>
  </si>
  <si>
    <t>INE338I01027</t>
  </si>
  <si>
    <t>Niva Bupa Health Insurance Company Ltd.</t>
  </si>
  <si>
    <t>INE995S01015</t>
  </si>
  <si>
    <t>LIC Housing Finance Ltd.</t>
  </si>
  <si>
    <t>INE115A01026</t>
  </si>
  <si>
    <t>Axis Bank Ltd.</t>
  </si>
  <si>
    <t>INE238A01034</t>
  </si>
  <si>
    <t>ICICI Lombard General Insurance Company Ltd.</t>
  </si>
  <si>
    <t>INE765G01017</t>
  </si>
  <si>
    <t>NBCC (India) Ltd.</t>
  </si>
  <si>
    <t>INE095N01031</t>
  </si>
  <si>
    <t>Construction</t>
  </si>
  <si>
    <t>Mahindra &amp; Mahindra Ltd.</t>
  </si>
  <si>
    <t>INE101A01026</t>
  </si>
  <si>
    <t>Vishal Mega Mart Ltd.</t>
  </si>
  <si>
    <t>INE01EA01019</t>
  </si>
  <si>
    <t>Adani Energy Solutions Ltd.</t>
  </si>
  <si>
    <t>INE931S01010</t>
  </si>
  <si>
    <t>Power Grid Corporation of India Ltd.</t>
  </si>
  <si>
    <t>INE752E01010</t>
  </si>
  <si>
    <t>Ambuja Cements Ltd.</t>
  </si>
  <si>
    <t>INE079A01024</t>
  </si>
  <si>
    <t>Cement &amp; Cement Products</t>
  </si>
  <si>
    <t>Jain Resource Recycling Ltd. A**</t>
  </si>
  <si>
    <t>INE0YD401026</t>
  </si>
  <si>
    <t>Diversified Metals</t>
  </si>
  <si>
    <t>Patanjali Foods Ltd.</t>
  </si>
  <si>
    <t>INE619A01035</t>
  </si>
  <si>
    <t>Agricultural Food &amp; other Products</t>
  </si>
  <si>
    <t>Vodafone Idea Ltd.</t>
  </si>
  <si>
    <t>INE669E01016</t>
  </si>
  <si>
    <t>Total</t>
  </si>
  <si>
    <t>DEBT INSTRUMENTS</t>
  </si>
  <si>
    <t>Central Government Securities</t>
  </si>
  <si>
    <t>7.10% CGL 2034</t>
  </si>
  <si>
    <t>IN0020240019</t>
  </si>
  <si>
    <t>Sovereign</t>
  </si>
  <si>
    <t>7.06% CGL 2028</t>
  </si>
  <si>
    <t>IN0020230010</t>
  </si>
  <si>
    <t>MONEY MARKET INSTRUMENTS</t>
  </si>
  <si>
    <t>Treasury Bills</t>
  </si>
  <si>
    <t>364 DAY T-BILL 22.01.26</t>
  </si>
  <si>
    <t>IN002024Z412</t>
  </si>
  <si>
    <t>364 DAY T-BILL 27.02.26</t>
  </si>
  <si>
    <t>IN002024Z461</t>
  </si>
  <si>
    <t>364 DAY T-BILL 02.04.26</t>
  </si>
  <si>
    <t>IN002025Z013</t>
  </si>
  <si>
    <t>N**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</si>
  <si>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</si>
  <si>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</si>
  <si>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</si>
  <si>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</si>
  <si>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</si>
  <si>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</si>
  <si>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</si>
  <si>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</si>
  <si>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</si>
  <si>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</si>
  <si>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</si>
  <si>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</si>
  <si>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</si>
  <si>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28-OCT-25</t>
  </si>
  <si>
    <t>Short</t>
  </si>
  <si>
    <t>Kotak Mahindra Bank Ltd. 28-OCT-25</t>
  </si>
  <si>
    <t>Hindustan Unilever Ltd. 28-OCT-25</t>
  </si>
  <si>
    <t>Bank of Baroda 28-OCT-25</t>
  </si>
  <si>
    <t>Adani Enterprises Ltd. 28-OCT-25</t>
  </si>
  <si>
    <t>Titan Company Ltd. 28-OCT-25</t>
  </si>
  <si>
    <t>LIC Housing Finance Ltd. 28-OCT-25</t>
  </si>
  <si>
    <t>Axis Bank Ltd. 28-OCT-25</t>
  </si>
  <si>
    <t>Mahindra &amp; Mahindra Ltd. 28-OCT-25</t>
  </si>
  <si>
    <t>Ambuja Cements Ltd. 28-OCT-25</t>
  </si>
  <si>
    <t>Patanjali Foods Ltd. 28-OCT-25</t>
  </si>
  <si>
    <t>Vodafone Idea Ltd. 28-OCT-25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</si>
  <si>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</si>
  <si>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</si>
  <si>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</si>
  <si>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</si>
  <si>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</si>
  <si>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</si>
  <si>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</si>
  <si>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</si>
  <si>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</si>
  <si>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</si>
  <si>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August  31, 2025</t>
  </si>
  <si>
    <t>NAV Rs. per unit as on September  30, 2025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</si>
  <si>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</si>
  <si>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</si>
  <si>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</si>
  <si>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</si>
  <si>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</si>
  <si>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</si>
  <si>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</si>
  <si>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</si>
  <si>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</si>
  <si>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</si>
  <si>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</si>
  <si>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September  30, 2025.</t>
  </si>
  <si>
    <t>Investment in Repo in Corporate Debt Securities during the Month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</si>
  <si>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</si>
  <si>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</si>
  <si>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</si>
  <si>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5242.57 Lakhs.</t>
  </si>
  <si>
    <t xml:space="preserve">Hedging Positions through Futures as on  30-September-2025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</si>
  <si>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</si>
  <si>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</si>
  <si>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</si>
  <si>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</si>
  <si>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</si>
  <si>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17.40%</t>
  </si>
  <si>
    <t xml:space="preserve">For the period 01-September-2025 to 30-September-2025,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</si>
  <si>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</si>
  <si>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</si>
  <si>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</si>
  <si>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</si>
  <si>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</si>
  <si>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</si>
  <si>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</si>
  <si>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</si>
  <si>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</si>
  <si>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</si>
  <si>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30-September-2025 :</t>
  </si>
  <si>
    <t>Total exposure due to futures (non hedging positions) as a %age of net assets : Nil</t>
  </si>
  <si>
    <t xml:space="preserve">For the period 01-September-2025 to 30-September-2025, the following details specified for non-hedging transactions through futures which have been squared off/expired : </t>
  </si>
  <si>
    <t>Hedging Position through Put Option as on 30-September-2025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</si>
  <si>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</si>
  <si>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</si>
  <si>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</si>
  <si>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</si>
  <si>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01-September-2025 to 30-September-2025,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</si>
  <si>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</si>
  <si>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</si>
  <si>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</si>
  <si>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</si>
  <si>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30-September-2025 :</t>
  </si>
  <si>
    <t>Call/Put</t>
  </si>
  <si>
    <t>Current Option Price ( Rs. Per unit)</t>
  </si>
  <si>
    <t>Total exposure through options as a % of net assets : Nil</t>
  </si>
  <si>
    <t>For the period 01-September-2025 to 30-September-2025, the following details specified for non-hedging transactions through options which have already been exercised/expired :</t>
  </si>
  <si>
    <t xml:space="preserve">Hedging Positions through Swaps as on 30-September-2025 : 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</si>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</sst>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164" fontId="4" fillId="0" borderId="0" xfId="0" applyNumberFormat="1" applyFont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8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39" xfId="0" applyFont="1" applyBorder="1" applyAlignment="1">
      <alignment wrapText="1"/>
    </xf>
    <xf numFmtId="2" fontId="14" fillId="0" borderId="40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1" xfId="0" applyFont="1" applyBorder="1"/>
    <xf numFmtId="0" fontId="18" fillId="0" borderId="42" xfId="0" applyFont="1" applyBorder="1"/>
    <xf numFmtId="0" fontId="12" fillId="0" borderId="42" xfId="0" applyFont="1" applyBorder="1"/>
    <xf numFmtId="0" fontId="12" fillId="0" borderId="43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38" xfId="1" applyFont="1" applyFill="1" applyBorder="1"/>
    <xf numFmtId="0" fontId="12" fillId="0" borderId="38" xfId="0" applyFont="1" applyBorder="1"/>
    <xf numFmtId="0" fontId="12" fillId="0" borderId="29" xfId="0" applyFont="1" applyBorder="1"/>
    <xf numFmtId="0" fontId="10" fillId="0" borderId="44" xfId="0" applyFont="1" applyBorder="1"/>
    <xf numFmtId="0" fontId="10" fillId="0" borderId="0" xfId="0" applyFont="1"/>
    <xf numFmtId="0" fontId="12" fillId="0" borderId="0" xfId="0" applyFont="1"/>
    <xf numFmtId="0" fontId="12" fillId="0" borderId="28" xfId="0" applyFont="1" applyBorder="1"/>
    <xf numFmtId="0" fontId="12" fillId="0" borderId="44" xfId="0" applyFont="1" applyBorder="1"/>
    <xf numFmtId="165" fontId="12" fillId="0" borderId="0" xfId="5" applyNumberFormat="1" applyFont="1" applyFill="1" applyBorder="1"/>
    <xf numFmtId="165" fontId="12" fillId="0" borderId="28" xfId="5" applyNumberFormat="1" applyFont="1" applyFill="1" applyBorder="1"/>
    <xf numFmtId="164" fontId="14" fillId="0" borderId="0" xfId="1" applyFont="1"/>
    <xf numFmtId="0" fontId="12" fillId="0" borderId="44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5" xfId="0" applyFont="1" applyBorder="1"/>
    <xf numFmtId="0" fontId="12" fillId="0" borderId="6" xfId="0" applyFont="1" applyBorder="1"/>
    <xf numFmtId="0" fontId="12" fillId="0" borderId="46" xfId="0" applyFont="1" applyBorder="1"/>
    <xf numFmtId="165" fontId="12" fillId="0" borderId="0" xfId="1" applyNumberFormat="1" applyFont="1" applyFill="1" applyBorder="1"/>
    <xf numFmtId="0" fontId="12" fillId="0" borderId="47" xfId="0" applyFont="1" applyBorder="1" applyAlignment="1">
      <alignment vertical="top"/>
    </xf>
    <xf numFmtId="0" fontId="12" fillId="0" borderId="48" xfId="0" applyFont="1" applyBorder="1" applyAlignment="1">
      <alignment vertical="top"/>
    </xf>
    <xf numFmtId="165" fontId="12" fillId="0" borderId="48" xfId="1" applyNumberFormat="1" applyFont="1" applyFill="1" applyBorder="1"/>
    <xf numFmtId="165" fontId="12" fillId="0" borderId="48" xfId="5" applyNumberFormat="1" applyFont="1" applyFill="1" applyBorder="1" applyAlignment="1">
      <alignment vertical="top"/>
    </xf>
    <xf numFmtId="165" fontId="12" fillId="0" borderId="49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8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8" xfId="0" applyNumberFormat="1" applyFont="1" applyBorder="1"/>
    <xf numFmtId="0" fontId="19" fillId="0" borderId="44" xfId="0" applyFont="1" applyBorder="1"/>
    <xf numFmtId="0" fontId="19" fillId="0" borderId="0" xfId="0" applyFont="1"/>
    <xf numFmtId="0" fontId="18" fillId="0" borderId="44" xfId="0" applyFont="1" applyBorder="1"/>
    <xf numFmtId="0" fontId="12" fillId="0" borderId="44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4" xfId="0" applyFont="1" applyBorder="1"/>
    <xf numFmtId="164" fontId="12" fillId="0" borderId="0" xfId="1" applyFont="1"/>
    <xf numFmtId="0" fontId="12" fillId="0" borderId="47" xfId="0" applyFont="1" applyBorder="1"/>
    <xf numFmtId="0" fontId="12" fillId="0" borderId="48" xfId="0" applyFont="1" applyBorder="1"/>
    <xf numFmtId="164" fontId="12" fillId="0" borderId="48" xfId="1" applyFont="1" applyBorder="1"/>
    <xf numFmtId="164" fontId="12" fillId="0" borderId="49" xfId="0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43" xfId="0" applyFont="1" applyBorder="1"/>
    <xf numFmtId="0" fontId="6" fillId="0" borderId="0" xfId="0" applyFont="1"/>
    <xf numFmtId="0" fontId="14" fillId="0" borderId="28" xfId="0" applyFont="1" applyBorder="1"/>
    <xf numFmtId="0" fontId="14" fillId="0" borderId="44" xfId="0" applyFont="1" applyBorder="1"/>
    <xf numFmtId="164" fontId="14" fillId="0" borderId="0" xfId="0" applyNumberFormat="1" applyFont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49" fontId="17" fillId="7" borderId="0" xfId="4" applyNumberFormat="1" applyFont="1" applyFill="1" applyAlignment="1">
      <alignment horizontal="left"/>
    </xf>
    <xf numFmtId="0" fontId="20" fillId="0" borderId="50" xfId="0" applyFont="1" applyBorder="1" applyAlignment="1">
      <alignment vertical="center" wrapText="1"/>
    </xf>
    <xf numFmtId="0" fontId="20" fillId="0" borderId="51" xfId="0" applyFont="1" applyBorder="1" applyAlignment="1">
      <alignment vertical="center" wrapText="1"/>
    </xf>
    <xf numFmtId="165" fontId="12" fillId="0" borderId="51" xfId="1" applyNumberFormat="1" applyFont="1" applyBorder="1"/>
    <xf numFmtId="164" fontId="12" fillId="0" borderId="52" xfId="1" applyFont="1" applyBorder="1"/>
    <xf numFmtId="166" fontId="12" fillId="0" borderId="0" xfId="0" applyNumberFormat="1" applyFont="1"/>
    <xf numFmtId="0" fontId="12" fillId="0" borderId="4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12" fillId="0" borderId="4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5" fillId="0" borderId="38" xfId="0" applyNumberFormat="1" applyFont="1" applyBorder="1" applyAlignment="1">
      <alignment horizontal="center" vertical="center"/>
    </xf>
    <xf numFmtId="168" fontId="15" fillId="0" borderId="33" xfId="0" applyNumberFormat="1" applyFont="1" applyBorder="1" applyAlignment="1">
      <alignment horizontal="center" vertical="center"/>
    </xf>
    <xf numFmtId="168" fontId="15" fillId="0" borderId="53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</cellXfs>
  <cellStyles count="7">
    <cellStyle name="Comma" xfId="1" builtinId="3"/>
    <cellStyle name="Comma 2" xfId="5" xr:uid="{C01E156D-6648-46BA-BA40-4228BCE131E5}"/>
    <cellStyle name="Explanatory Text" xfId="2" builtinId="53"/>
    <cellStyle name="Normal" xfId="0" builtinId="0"/>
    <cellStyle name="Normal 2" xfId="4" xr:uid="{A4D69311-914C-49CE-93BD-83A12B754823}"/>
    <cellStyle name="Percent 2" xfId="6" xr:uid="{A5D79FB6-97FB-44CC-9D43-75FF251A1F3C}"/>
    <cellStyle name="Style 1" xfId="3" xr:uid="{1B6EC683-9496-42B0-B9C9-C2B0908F3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217</xdr:row>
      <xdr:rowOff>0</xdr:rowOff>
    </xdr:from>
    <xdr:to>
      <xdr:col>7</xdr:col>
      <xdr:colOff>19050</xdr:colOff>
      <xdr:row>218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5696857-A096-4667-AA9C-70F996E9D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9576375"/>
          <a:ext cx="10810875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Sep%202025\Monthly%2030-Sep-2025\Final\HeliosMF_Monthtly%20Portfolio_30th%20September%202025___.xls" TargetMode="External"/><Relationship Id="rId1" Type="http://schemas.openxmlformats.org/officeDocument/2006/relationships/externalLinkPath" Target="HeliosMF_Monthtly%20Portfolio_30th%20Sept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37DB-9BCD-4C52-9252-5D459F34A5D1}">
  <sheetPr codeName="Sheet1"/>
  <dimension ref="A1:IU220"/>
  <sheetViews>
    <sheetView showGridLines="0" tabSelected="1" zoomScale="90" zoomScaleNormal="90" workbookViewId="0">
      <pane ySplit="6" topLeftCell="A7" activePane="bottomLeft" state="frozen"/>
      <selection pane="bottomLeft" activeCell="F128" sqref="F128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60.7265625" style="2" customWidth="1"/>
    <col min="4" max="4" width="38.26953125" style="2" bestFit="1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22.1796875" style="6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60.7265625" style="2" customWidth="1"/>
    <col min="260" max="260" width="38.26953125" style="2" bestFit="1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22.1796875" style="2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60.7265625" style="2" customWidth="1"/>
    <col min="516" max="516" width="38.26953125" style="2" bestFit="1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22.1796875" style="2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60.7265625" style="2" customWidth="1"/>
    <col min="772" max="772" width="38.26953125" style="2" bestFit="1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22.1796875" style="2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60.7265625" style="2" customWidth="1"/>
    <col min="1028" max="1028" width="38.26953125" style="2" bestFit="1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22.1796875" style="2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60.7265625" style="2" customWidth="1"/>
    <col min="1284" max="1284" width="38.26953125" style="2" bestFit="1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22.1796875" style="2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60.7265625" style="2" customWidth="1"/>
    <col min="1540" max="1540" width="38.26953125" style="2" bestFit="1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22.1796875" style="2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60.7265625" style="2" customWidth="1"/>
    <col min="1796" max="1796" width="38.26953125" style="2" bestFit="1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22.1796875" style="2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60.7265625" style="2" customWidth="1"/>
    <col min="2052" max="2052" width="38.26953125" style="2" bestFit="1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22.1796875" style="2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60.7265625" style="2" customWidth="1"/>
    <col min="2308" max="2308" width="38.26953125" style="2" bestFit="1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22.1796875" style="2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60.7265625" style="2" customWidth="1"/>
    <col min="2564" max="2564" width="38.26953125" style="2" bestFit="1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22.1796875" style="2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60.7265625" style="2" customWidth="1"/>
    <col min="2820" max="2820" width="38.26953125" style="2" bestFit="1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22.1796875" style="2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60.7265625" style="2" customWidth="1"/>
    <col min="3076" max="3076" width="38.26953125" style="2" bestFit="1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22.1796875" style="2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60.7265625" style="2" customWidth="1"/>
    <col min="3332" max="3332" width="38.26953125" style="2" bestFit="1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22.1796875" style="2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60.7265625" style="2" customWidth="1"/>
    <col min="3588" max="3588" width="38.26953125" style="2" bestFit="1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22.1796875" style="2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60.7265625" style="2" customWidth="1"/>
    <col min="3844" max="3844" width="38.26953125" style="2" bestFit="1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22.1796875" style="2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60.7265625" style="2" customWidth="1"/>
    <col min="4100" max="4100" width="38.26953125" style="2" bestFit="1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22.1796875" style="2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60.7265625" style="2" customWidth="1"/>
    <col min="4356" max="4356" width="38.26953125" style="2" bestFit="1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22.1796875" style="2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60.7265625" style="2" customWidth="1"/>
    <col min="4612" max="4612" width="38.26953125" style="2" bestFit="1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22.1796875" style="2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60.7265625" style="2" customWidth="1"/>
    <col min="4868" max="4868" width="38.26953125" style="2" bestFit="1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22.1796875" style="2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60.7265625" style="2" customWidth="1"/>
    <col min="5124" max="5124" width="38.26953125" style="2" bestFit="1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22.1796875" style="2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60.7265625" style="2" customWidth="1"/>
    <col min="5380" max="5380" width="38.26953125" style="2" bestFit="1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22.1796875" style="2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60.7265625" style="2" customWidth="1"/>
    <col min="5636" max="5636" width="38.26953125" style="2" bestFit="1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22.1796875" style="2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60.7265625" style="2" customWidth="1"/>
    <col min="5892" max="5892" width="38.26953125" style="2" bestFit="1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22.1796875" style="2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60.7265625" style="2" customWidth="1"/>
    <col min="6148" max="6148" width="38.26953125" style="2" bestFit="1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22.1796875" style="2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60.7265625" style="2" customWidth="1"/>
    <col min="6404" max="6404" width="38.26953125" style="2" bestFit="1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22.1796875" style="2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60.7265625" style="2" customWidth="1"/>
    <col min="6660" max="6660" width="38.26953125" style="2" bestFit="1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22.1796875" style="2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60.7265625" style="2" customWidth="1"/>
    <col min="6916" max="6916" width="38.26953125" style="2" bestFit="1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22.1796875" style="2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60.7265625" style="2" customWidth="1"/>
    <col min="7172" max="7172" width="38.26953125" style="2" bestFit="1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22.1796875" style="2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60.7265625" style="2" customWidth="1"/>
    <col min="7428" max="7428" width="38.26953125" style="2" bestFit="1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22.1796875" style="2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60.7265625" style="2" customWidth="1"/>
    <col min="7684" max="7684" width="38.26953125" style="2" bestFit="1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22.1796875" style="2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60.7265625" style="2" customWidth="1"/>
    <col min="7940" max="7940" width="38.26953125" style="2" bestFit="1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22.1796875" style="2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60.7265625" style="2" customWidth="1"/>
    <col min="8196" max="8196" width="38.26953125" style="2" bestFit="1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22.1796875" style="2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60.7265625" style="2" customWidth="1"/>
    <col min="8452" max="8452" width="38.26953125" style="2" bestFit="1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22.1796875" style="2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60.7265625" style="2" customWidth="1"/>
    <col min="8708" max="8708" width="38.26953125" style="2" bestFit="1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22.1796875" style="2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60.7265625" style="2" customWidth="1"/>
    <col min="8964" max="8964" width="38.26953125" style="2" bestFit="1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22.1796875" style="2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60.7265625" style="2" customWidth="1"/>
    <col min="9220" max="9220" width="38.26953125" style="2" bestFit="1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22.1796875" style="2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60.7265625" style="2" customWidth="1"/>
    <col min="9476" max="9476" width="38.26953125" style="2" bestFit="1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22.1796875" style="2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60.7265625" style="2" customWidth="1"/>
    <col min="9732" max="9732" width="38.26953125" style="2" bestFit="1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22.1796875" style="2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60.7265625" style="2" customWidth="1"/>
    <col min="9988" max="9988" width="38.26953125" style="2" bestFit="1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22.1796875" style="2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60.7265625" style="2" customWidth="1"/>
    <col min="10244" max="10244" width="38.26953125" style="2" bestFit="1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22.1796875" style="2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60.7265625" style="2" customWidth="1"/>
    <col min="10500" max="10500" width="38.26953125" style="2" bestFit="1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22.1796875" style="2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60.7265625" style="2" customWidth="1"/>
    <col min="10756" max="10756" width="38.26953125" style="2" bestFit="1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22.1796875" style="2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60.7265625" style="2" customWidth="1"/>
    <col min="11012" max="11012" width="38.26953125" style="2" bestFit="1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22.1796875" style="2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60.7265625" style="2" customWidth="1"/>
    <col min="11268" max="11268" width="38.26953125" style="2" bestFit="1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22.1796875" style="2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60.7265625" style="2" customWidth="1"/>
    <col min="11524" max="11524" width="38.26953125" style="2" bestFit="1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22.1796875" style="2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60.7265625" style="2" customWidth="1"/>
    <col min="11780" max="11780" width="38.26953125" style="2" bestFit="1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22.1796875" style="2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60.7265625" style="2" customWidth="1"/>
    <col min="12036" max="12036" width="38.26953125" style="2" bestFit="1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22.1796875" style="2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60.7265625" style="2" customWidth="1"/>
    <col min="12292" max="12292" width="38.26953125" style="2" bestFit="1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22.1796875" style="2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60.7265625" style="2" customWidth="1"/>
    <col min="12548" max="12548" width="38.26953125" style="2" bestFit="1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22.1796875" style="2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60.7265625" style="2" customWidth="1"/>
    <col min="12804" max="12804" width="38.26953125" style="2" bestFit="1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22.1796875" style="2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60.7265625" style="2" customWidth="1"/>
    <col min="13060" max="13060" width="38.26953125" style="2" bestFit="1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22.1796875" style="2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60.7265625" style="2" customWidth="1"/>
    <col min="13316" max="13316" width="38.26953125" style="2" bestFit="1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22.1796875" style="2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60.7265625" style="2" customWidth="1"/>
    <col min="13572" max="13572" width="38.26953125" style="2" bestFit="1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22.1796875" style="2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60.7265625" style="2" customWidth="1"/>
    <col min="13828" max="13828" width="38.26953125" style="2" bestFit="1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22.1796875" style="2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60.7265625" style="2" customWidth="1"/>
    <col min="14084" max="14084" width="38.26953125" style="2" bestFit="1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22.1796875" style="2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60.7265625" style="2" customWidth="1"/>
    <col min="14340" max="14340" width="38.26953125" style="2" bestFit="1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22.1796875" style="2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60.7265625" style="2" customWidth="1"/>
    <col min="14596" max="14596" width="38.26953125" style="2" bestFit="1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22.1796875" style="2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60.7265625" style="2" customWidth="1"/>
    <col min="14852" max="14852" width="38.26953125" style="2" bestFit="1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22.1796875" style="2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60.7265625" style="2" customWidth="1"/>
    <col min="15108" max="15108" width="38.26953125" style="2" bestFit="1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22.1796875" style="2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60.7265625" style="2" customWidth="1"/>
    <col min="15364" max="15364" width="38.26953125" style="2" bestFit="1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22.1796875" style="2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60.7265625" style="2" customWidth="1"/>
    <col min="15620" max="15620" width="38.26953125" style="2" bestFit="1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22.1796875" style="2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60.7265625" style="2" customWidth="1"/>
    <col min="15876" max="15876" width="38.26953125" style="2" bestFit="1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22.1796875" style="2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60.7265625" style="2" customWidth="1"/>
    <col min="16132" max="16132" width="38.26953125" style="2" bestFit="1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22.1796875" style="2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59" t="s">
        <v>0</v>
      </c>
      <c r="D2" s="160"/>
      <c r="E2" s="160"/>
      <c r="F2" s="160"/>
      <c r="G2" s="160"/>
      <c r="H2" s="160"/>
      <c r="I2" s="160"/>
      <c r="J2" s="161"/>
    </row>
    <row r="3" spans="1:54" x14ac:dyDescent="0.35">
      <c r="C3" s="7" t="s">
        <v>1</v>
      </c>
      <c r="D3" s="162" t="s">
        <v>2</v>
      </c>
      <c r="E3" s="163"/>
      <c r="F3" s="163"/>
      <c r="G3" s="163"/>
      <c r="H3" s="163"/>
      <c r="I3" s="163"/>
      <c r="J3" s="164"/>
    </row>
    <row r="4" spans="1:54" ht="14" thickBot="1" x14ac:dyDescent="0.4">
      <c r="C4" s="8" t="s">
        <v>3</v>
      </c>
      <c r="D4" s="165">
        <v>45930</v>
      </c>
      <c r="E4" s="166"/>
      <c r="F4" s="166"/>
      <c r="G4" s="166"/>
      <c r="H4" s="166"/>
      <c r="I4" s="166"/>
      <c r="J4" s="167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C9" s="36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A10" s="37"/>
      <c r="B10" s="38"/>
      <c r="C10" s="20" t="s">
        <v>15</v>
      </c>
      <c r="D10" s="29" t="s">
        <v>16</v>
      </c>
      <c r="E10" s="30" t="s">
        <v>17</v>
      </c>
      <c r="F10" s="31">
        <v>217550</v>
      </c>
      <c r="G10" s="32">
        <v>2068.9</v>
      </c>
      <c r="H10" s="32">
        <v>6.87</v>
      </c>
      <c r="I10" s="33"/>
      <c r="J10" s="34"/>
      <c r="K10" s="35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17</v>
      </c>
      <c r="F11" s="31">
        <v>99091</v>
      </c>
      <c r="G11" s="32">
        <v>1974.59</v>
      </c>
      <c r="H11" s="32">
        <v>6.55</v>
      </c>
      <c r="I11" s="33"/>
      <c r="J11" s="34"/>
      <c r="K11" s="35"/>
    </row>
    <row r="12" spans="1:54" x14ac:dyDescent="0.35">
      <c r="A12" s="37"/>
      <c r="B12" s="38"/>
      <c r="C12" s="20" t="s">
        <v>20</v>
      </c>
      <c r="D12" s="29" t="s">
        <v>21</v>
      </c>
      <c r="E12" s="30" t="s">
        <v>22</v>
      </c>
      <c r="F12" s="31">
        <v>338404</v>
      </c>
      <c r="G12" s="32">
        <v>1500.48</v>
      </c>
      <c r="H12" s="32">
        <v>4.9800000000000004</v>
      </c>
      <c r="I12" s="33"/>
      <c r="J12" s="34"/>
      <c r="K12" s="35"/>
    </row>
    <row r="13" spans="1:54" x14ac:dyDescent="0.35">
      <c r="A13" s="37"/>
      <c r="B13" s="38"/>
      <c r="C13" s="20" t="s">
        <v>23</v>
      </c>
      <c r="D13" s="29" t="s">
        <v>24</v>
      </c>
      <c r="E13" s="30" t="s">
        <v>17</v>
      </c>
      <c r="F13" s="31">
        <v>107938</v>
      </c>
      <c r="G13" s="32">
        <v>1455</v>
      </c>
      <c r="H13" s="32">
        <v>4.83</v>
      </c>
      <c r="I13" s="33"/>
      <c r="J13" s="34"/>
      <c r="K13" s="35"/>
    </row>
    <row r="14" spans="1:54" x14ac:dyDescent="0.35">
      <c r="A14" s="37"/>
      <c r="B14" s="38"/>
      <c r="C14" s="20" t="s">
        <v>25</v>
      </c>
      <c r="D14" s="29" t="s">
        <v>26</v>
      </c>
      <c r="E14" s="30" t="s">
        <v>22</v>
      </c>
      <c r="F14" s="31">
        <v>96500</v>
      </c>
      <c r="G14" s="32">
        <v>1316.26</v>
      </c>
      <c r="H14" s="32">
        <v>4.37</v>
      </c>
      <c r="I14" s="33"/>
      <c r="J14" s="34"/>
      <c r="K14" s="35"/>
    </row>
    <row r="15" spans="1:54" x14ac:dyDescent="0.35">
      <c r="A15" s="37"/>
      <c r="B15" s="38"/>
      <c r="C15" s="20" t="s">
        <v>27</v>
      </c>
      <c r="D15" s="29" t="s">
        <v>28</v>
      </c>
      <c r="E15" s="30" t="s">
        <v>29</v>
      </c>
      <c r="F15" s="31">
        <v>67156</v>
      </c>
      <c r="G15" s="32">
        <v>942.53</v>
      </c>
      <c r="H15" s="32">
        <v>3.13</v>
      </c>
      <c r="I15" s="33"/>
      <c r="J15" s="34"/>
      <c r="K15" s="35"/>
    </row>
    <row r="16" spans="1:54" x14ac:dyDescent="0.35">
      <c r="A16" s="37"/>
      <c r="B16" s="38"/>
      <c r="C16" s="20" t="s">
        <v>30</v>
      </c>
      <c r="D16" s="29" t="s">
        <v>31</v>
      </c>
      <c r="E16" s="30" t="s">
        <v>32</v>
      </c>
      <c r="F16" s="31">
        <v>45901</v>
      </c>
      <c r="G16" s="32">
        <v>862.2</v>
      </c>
      <c r="H16" s="32">
        <v>2.86</v>
      </c>
      <c r="I16" s="33"/>
      <c r="J16" s="34"/>
      <c r="K16" s="35"/>
    </row>
    <row r="17" spans="1:11" x14ac:dyDescent="0.35">
      <c r="A17" s="37"/>
      <c r="B17" s="38"/>
      <c r="C17" s="20" t="s">
        <v>33</v>
      </c>
      <c r="D17" s="29" t="s">
        <v>34</v>
      </c>
      <c r="E17" s="30" t="s">
        <v>35</v>
      </c>
      <c r="F17" s="31">
        <v>213657</v>
      </c>
      <c r="G17" s="32">
        <v>796.62</v>
      </c>
      <c r="H17" s="32">
        <v>2.64</v>
      </c>
      <c r="I17" s="33"/>
      <c r="J17" s="34"/>
      <c r="K17" s="35"/>
    </row>
    <row r="18" spans="1:11" x14ac:dyDescent="0.35">
      <c r="A18" s="37"/>
      <c r="B18" s="38"/>
      <c r="C18" s="20" t="s">
        <v>36</v>
      </c>
      <c r="D18" s="29" t="s">
        <v>37</v>
      </c>
      <c r="E18" s="30" t="s">
        <v>38</v>
      </c>
      <c r="F18" s="31">
        <v>70015</v>
      </c>
      <c r="G18" s="32">
        <v>786.83</v>
      </c>
      <c r="H18" s="32">
        <v>2.61</v>
      </c>
      <c r="I18" s="33"/>
      <c r="J18" s="34"/>
      <c r="K18" s="35"/>
    </row>
    <row r="19" spans="1:11" x14ac:dyDescent="0.35">
      <c r="A19" s="37"/>
      <c r="B19" s="38"/>
      <c r="C19" s="20" t="s">
        <v>39</v>
      </c>
      <c r="D19" s="29" t="s">
        <v>40</v>
      </c>
      <c r="E19" s="30" t="s">
        <v>41</v>
      </c>
      <c r="F19" s="31">
        <v>30000</v>
      </c>
      <c r="G19" s="32">
        <v>754.32</v>
      </c>
      <c r="H19" s="32">
        <v>2.5</v>
      </c>
      <c r="I19" s="33"/>
      <c r="J19" s="34"/>
      <c r="K19" s="35"/>
    </row>
    <row r="20" spans="1:11" x14ac:dyDescent="0.35">
      <c r="A20" s="37"/>
      <c r="B20" s="38"/>
      <c r="C20" s="20" t="s">
        <v>42</v>
      </c>
      <c r="D20" s="29" t="s">
        <v>43</v>
      </c>
      <c r="E20" s="30" t="s">
        <v>22</v>
      </c>
      <c r="F20" s="31">
        <v>217084</v>
      </c>
      <c r="G20" s="32">
        <v>737.33</v>
      </c>
      <c r="H20" s="32">
        <v>2.4500000000000002</v>
      </c>
      <c r="I20" s="33"/>
      <c r="J20" s="34"/>
      <c r="K20" s="35"/>
    </row>
    <row r="21" spans="1:11" x14ac:dyDescent="0.35">
      <c r="A21" s="37"/>
      <c r="B21" s="38"/>
      <c r="C21" s="20" t="s">
        <v>44</v>
      </c>
      <c r="D21" s="29" t="s">
        <v>45</v>
      </c>
      <c r="E21" s="30" t="s">
        <v>46</v>
      </c>
      <c r="F21" s="31">
        <v>221271</v>
      </c>
      <c r="G21" s="32">
        <v>720.24</v>
      </c>
      <c r="H21" s="32">
        <v>2.39</v>
      </c>
      <c r="I21" s="33"/>
      <c r="J21" s="34"/>
      <c r="K21" s="35"/>
    </row>
    <row r="22" spans="1:11" x14ac:dyDescent="0.35">
      <c r="A22" s="37"/>
      <c r="B22" s="38"/>
      <c r="C22" s="20" t="s">
        <v>47</v>
      </c>
      <c r="D22" s="29" t="s">
        <v>48</v>
      </c>
      <c r="E22" s="30" t="s">
        <v>35</v>
      </c>
      <c r="F22" s="31">
        <v>66410</v>
      </c>
      <c r="G22" s="32">
        <v>663.37</v>
      </c>
      <c r="H22" s="32">
        <v>2.2000000000000002</v>
      </c>
      <c r="I22" s="33"/>
      <c r="J22" s="34"/>
      <c r="K22" s="35"/>
    </row>
    <row r="23" spans="1:11" x14ac:dyDescent="0.35">
      <c r="A23" s="37"/>
      <c r="B23" s="38"/>
      <c r="C23" s="20" t="s">
        <v>49</v>
      </c>
      <c r="D23" s="29" t="s">
        <v>50</v>
      </c>
      <c r="E23" s="30" t="s">
        <v>51</v>
      </c>
      <c r="F23" s="31">
        <v>162060</v>
      </c>
      <c r="G23" s="32">
        <v>654.64</v>
      </c>
      <c r="H23" s="32">
        <v>2.17</v>
      </c>
      <c r="I23" s="33"/>
      <c r="J23" s="34"/>
      <c r="K23" s="35"/>
    </row>
    <row r="24" spans="1:11" x14ac:dyDescent="0.35">
      <c r="A24" s="37"/>
      <c r="B24" s="38"/>
      <c r="C24" s="20" t="s">
        <v>52</v>
      </c>
      <c r="D24" s="29" t="s">
        <v>53</v>
      </c>
      <c r="E24" s="30" t="s">
        <v>35</v>
      </c>
      <c r="F24" s="31">
        <v>91110</v>
      </c>
      <c r="G24" s="32">
        <v>561.33000000000004</v>
      </c>
      <c r="H24" s="32">
        <v>1.86</v>
      </c>
      <c r="I24" s="33"/>
      <c r="J24" s="34"/>
      <c r="K24" s="35"/>
    </row>
    <row r="25" spans="1:11" x14ac:dyDescent="0.35">
      <c r="A25" s="37"/>
      <c r="B25" s="38"/>
      <c r="C25" s="20" t="s">
        <v>54</v>
      </c>
      <c r="D25" s="29" t="s">
        <v>55</v>
      </c>
      <c r="E25" s="30" t="s">
        <v>17</v>
      </c>
      <c r="F25" s="31">
        <v>56048</v>
      </c>
      <c r="G25" s="32">
        <v>488.99</v>
      </c>
      <c r="H25" s="32">
        <v>1.62</v>
      </c>
      <c r="I25" s="33"/>
      <c r="J25" s="34"/>
      <c r="K25" s="35"/>
    </row>
    <row r="26" spans="1:11" x14ac:dyDescent="0.35">
      <c r="A26" s="37"/>
      <c r="B26" s="38"/>
      <c r="C26" s="20" t="s">
        <v>56</v>
      </c>
      <c r="D26" s="29" t="s">
        <v>57</v>
      </c>
      <c r="E26" s="30" t="s">
        <v>17</v>
      </c>
      <c r="F26" s="31">
        <v>184275</v>
      </c>
      <c r="G26" s="32">
        <v>476.42</v>
      </c>
      <c r="H26" s="32">
        <v>1.58</v>
      </c>
      <c r="I26" s="33"/>
      <c r="J26" s="34"/>
      <c r="K26" s="35"/>
    </row>
    <row r="27" spans="1:11" x14ac:dyDescent="0.35">
      <c r="A27" s="37"/>
      <c r="B27" s="38"/>
      <c r="C27" s="20" t="s">
        <v>58</v>
      </c>
      <c r="D27" s="29" t="s">
        <v>59</v>
      </c>
      <c r="E27" s="30" t="s">
        <v>60</v>
      </c>
      <c r="F27" s="31">
        <v>18600</v>
      </c>
      <c r="G27" s="32">
        <v>466.1</v>
      </c>
      <c r="H27" s="32">
        <v>1.55</v>
      </c>
      <c r="I27" s="33"/>
      <c r="J27" s="34"/>
      <c r="K27" s="35"/>
    </row>
    <row r="28" spans="1:11" x14ac:dyDescent="0.35">
      <c r="A28" s="37"/>
      <c r="B28" s="38"/>
      <c r="C28" s="20" t="s">
        <v>61</v>
      </c>
      <c r="D28" s="29" t="s">
        <v>62</v>
      </c>
      <c r="E28" s="30" t="s">
        <v>63</v>
      </c>
      <c r="F28" s="31">
        <v>98365</v>
      </c>
      <c r="G28" s="32">
        <v>436.45</v>
      </c>
      <c r="H28" s="32">
        <v>1.45</v>
      </c>
      <c r="I28" s="33"/>
      <c r="J28" s="34"/>
      <c r="K28" s="35"/>
    </row>
    <row r="29" spans="1:11" x14ac:dyDescent="0.35">
      <c r="B29" s="1"/>
      <c r="C29" s="20" t="s">
        <v>64</v>
      </c>
      <c r="D29" s="29" t="s">
        <v>65</v>
      </c>
      <c r="E29" s="30" t="s">
        <v>38</v>
      </c>
      <c r="F29" s="31">
        <v>25333</v>
      </c>
      <c r="G29" s="32">
        <v>431.17</v>
      </c>
      <c r="H29" s="32">
        <v>1.43</v>
      </c>
      <c r="I29" s="33"/>
      <c r="J29" s="34"/>
      <c r="K29" s="35"/>
    </row>
    <row r="30" spans="1:11" x14ac:dyDescent="0.35">
      <c r="B30" s="1"/>
      <c r="C30" s="20" t="s">
        <v>66</v>
      </c>
      <c r="D30" s="29" t="s">
        <v>67</v>
      </c>
      <c r="E30" s="30" t="s">
        <v>68</v>
      </c>
      <c r="F30" s="31">
        <v>41688</v>
      </c>
      <c r="G30" s="32">
        <v>404.29</v>
      </c>
      <c r="H30" s="32">
        <v>1.34</v>
      </c>
      <c r="I30" s="33"/>
      <c r="J30" s="34"/>
      <c r="K30" s="35"/>
    </row>
    <row r="31" spans="1:11" x14ac:dyDescent="0.35">
      <c r="B31" s="1"/>
      <c r="C31" s="20" t="s">
        <v>69</v>
      </c>
      <c r="D31" s="29" t="s">
        <v>70</v>
      </c>
      <c r="E31" s="30" t="s">
        <v>71</v>
      </c>
      <c r="F31" s="31">
        <v>7306</v>
      </c>
      <c r="G31" s="32">
        <v>404.2</v>
      </c>
      <c r="H31" s="32">
        <v>1.34</v>
      </c>
      <c r="I31" s="33"/>
      <c r="J31" s="34"/>
      <c r="K31" s="35"/>
    </row>
    <row r="32" spans="1:11" x14ac:dyDescent="0.35">
      <c r="B32" s="1"/>
      <c r="C32" s="20" t="s">
        <v>72</v>
      </c>
      <c r="D32" s="29" t="s">
        <v>73</v>
      </c>
      <c r="E32" s="30" t="s">
        <v>74</v>
      </c>
      <c r="F32" s="31">
        <v>55825</v>
      </c>
      <c r="G32" s="32">
        <v>398.03</v>
      </c>
      <c r="H32" s="32">
        <v>1.32</v>
      </c>
      <c r="I32" s="33"/>
      <c r="J32" s="34"/>
      <c r="K32" s="35"/>
    </row>
    <row r="33" spans="2:11" x14ac:dyDescent="0.35">
      <c r="B33" s="1"/>
      <c r="C33" s="20" t="s">
        <v>75</v>
      </c>
      <c r="D33" s="29" t="s">
        <v>76</v>
      </c>
      <c r="E33" s="30" t="s">
        <v>77</v>
      </c>
      <c r="F33" s="31">
        <v>11100</v>
      </c>
      <c r="G33" s="32">
        <v>381.04</v>
      </c>
      <c r="H33" s="32">
        <v>1.26</v>
      </c>
      <c r="I33" s="33"/>
      <c r="J33" s="34"/>
      <c r="K33" s="35"/>
    </row>
    <row r="34" spans="2:11" x14ac:dyDescent="0.35">
      <c r="B34" s="1"/>
      <c r="C34" s="20" t="s">
        <v>78</v>
      </c>
      <c r="D34" s="29" t="s">
        <v>79</v>
      </c>
      <c r="E34" s="30" t="s">
        <v>80</v>
      </c>
      <c r="F34" s="31">
        <v>106246</v>
      </c>
      <c r="G34" s="32">
        <v>361.71</v>
      </c>
      <c r="H34" s="32">
        <v>1.2</v>
      </c>
      <c r="I34" s="33"/>
      <c r="J34" s="34"/>
      <c r="K34" s="35"/>
    </row>
    <row r="35" spans="2:11" x14ac:dyDescent="0.35">
      <c r="B35" s="1"/>
      <c r="C35" s="20" t="s">
        <v>81</v>
      </c>
      <c r="D35" s="29" t="s">
        <v>82</v>
      </c>
      <c r="E35" s="30" t="s">
        <v>83</v>
      </c>
      <c r="F35" s="31">
        <v>4056</v>
      </c>
      <c r="G35" s="32">
        <v>352</v>
      </c>
      <c r="H35" s="32">
        <v>1.17</v>
      </c>
      <c r="I35" s="33"/>
      <c r="J35" s="34"/>
      <c r="K35" s="35"/>
    </row>
    <row r="36" spans="2:11" x14ac:dyDescent="0.35">
      <c r="B36" s="1"/>
      <c r="C36" s="20" t="s">
        <v>84</v>
      </c>
      <c r="D36" s="29" t="s">
        <v>85</v>
      </c>
      <c r="E36" s="30" t="s">
        <v>35</v>
      </c>
      <c r="F36" s="31">
        <v>123980</v>
      </c>
      <c r="G36" s="32">
        <v>348.14</v>
      </c>
      <c r="H36" s="32">
        <v>1.1599999999999999</v>
      </c>
      <c r="I36" s="33"/>
      <c r="J36" s="34"/>
      <c r="K36" s="35"/>
    </row>
    <row r="37" spans="2:11" x14ac:dyDescent="0.35">
      <c r="B37" s="1"/>
      <c r="C37" s="20" t="s">
        <v>86</v>
      </c>
      <c r="D37" s="29" t="s">
        <v>87</v>
      </c>
      <c r="E37" s="30" t="s">
        <v>35</v>
      </c>
      <c r="F37" s="31">
        <v>11273</v>
      </c>
      <c r="G37" s="32">
        <v>346.88</v>
      </c>
      <c r="H37" s="32">
        <v>1.1499999999999999</v>
      </c>
      <c r="I37" s="33"/>
      <c r="J37" s="34"/>
      <c r="K37" s="35"/>
    </row>
    <row r="38" spans="2:11" x14ac:dyDescent="0.35">
      <c r="B38" s="1"/>
      <c r="C38" s="20" t="s">
        <v>88</v>
      </c>
      <c r="D38" s="29" t="s">
        <v>89</v>
      </c>
      <c r="E38" s="30" t="s">
        <v>35</v>
      </c>
      <c r="F38" s="31">
        <v>38754</v>
      </c>
      <c r="G38" s="32">
        <v>334.68</v>
      </c>
      <c r="H38" s="32">
        <v>1.1100000000000001</v>
      </c>
      <c r="I38" s="33"/>
      <c r="J38" s="34"/>
      <c r="K38" s="35"/>
    </row>
    <row r="39" spans="2:11" x14ac:dyDescent="0.35">
      <c r="B39" s="1"/>
      <c r="C39" s="20" t="s">
        <v>90</v>
      </c>
      <c r="D39" s="29" t="s">
        <v>91</v>
      </c>
      <c r="E39" s="30" t="s">
        <v>68</v>
      </c>
      <c r="F39" s="31">
        <v>59561</v>
      </c>
      <c r="G39" s="32">
        <v>334.14</v>
      </c>
      <c r="H39" s="32">
        <v>1.1100000000000001</v>
      </c>
      <c r="I39" s="33"/>
      <c r="J39" s="34"/>
      <c r="K39" s="35"/>
    </row>
    <row r="40" spans="2:11" x14ac:dyDescent="0.35">
      <c r="B40" s="1"/>
      <c r="C40" s="20" t="s">
        <v>92</v>
      </c>
      <c r="D40" s="29" t="s">
        <v>93</v>
      </c>
      <c r="E40" s="30" t="s">
        <v>94</v>
      </c>
      <c r="F40" s="31">
        <v>9162</v>
      </c>
      <c r="G40" s="32">
        <v>330.13</v>
      </c>
      <c r="H40" s="32">
        <v>1.1000000000000001</v>
      </c>
      <c r="I40" s="33"/>
      <c r="J40" s="34"/>
      <c r="K40" s="35"/>
    </row>
    <row r="41" spans="2:11" x14ac:dyDescent="0.35">
      <c r="B41" s="1"/>
      <c r="C41" s="20" t="s">
        <v>95</v>
      </c>
      <c r="D41" s="29" t="s">
        <v>96</v>
      </c>
      <c r="E41" s="30" t="s">
        <v>68</v>
      </c>
      <c r="F41" s="31">
        <v>4437</v>
      </c>
      <c r="G41" s="32">
        <v>328.74</v>
      </c>
      <c r="H41" s="32">
        <v>1.0900000000000001</v>
      </c>
      <c r="I41" s="33"/>
      <c r="J41" s="34"/>
      <c r="K41" s="35"/>
    </row>
    <row r="42" spans="2:11" x14ac:dyDescent="0.35">
      <c r="B42" s="1"/>
      <c r="C42" s="20" t="s">
        <v>97</v>
      </c>
      <c r="D42" s="29" t="s">
        <v>98</v>
      </c>
      <c r="E42" s="30" t="s">
        <v>99</v>
      </c>
      <c r="F42" s="31">
        <v>9625</v>
      </c>
      <c r="G42" s="32">
        <v>324.07</v>
      </c>
      <c r="H42" s="32">
        <v>1.08</v>
      </c>
      <c r="I42" s="33"/>
      <c r="J42" s="34"/>
      <c r="K42" s="35"/>
    </row>
    <row r="43" spans="2:11" x14ac:dyDescent="0.35">
      <c r="B43" s="1"/>
      <c r="C43" s="20" t="s">
        <v>100</v>
      </c>
      <c r="D43" s="29" t="s">
        <v>101</v>
      </c>
      <c r="E43" s="30" t="s">
        <v>83</v>
      </c>
      <c r="F43" s="31">
        <v>5899</v>
      </c>
      <c r="G43" s="32">
        <v>322.82</v>
      </c>
      <c r="H43" s="32">
        <v>1.07</v>
      </c>
      <c r="I43" s="33"/>
      <c r="J43" s="34"/>
      <c r="K43" s="35"/>
    </row>
    <row r="44" spans="2:11" x14ac:dyDescent="0.35">
      <c r="B44" s="1"/>
      <c r="C44" s="20" t="s">
        <v>102</v>
      </c>
      <c r="D44" s="29" t="s">
        <v>103</v>
      </c>
      <c r="E44" s="30" t="s">
        <v>104</v>
      </c>
      <c r="F44" s="31">
        <v>172402</v>
      </c>
      <c r="G44" s="32">
        <v>286.72000000000003</v>
      </c>
      <c r="H44" s="32">
        <v>0.95</v>
      </c>
      <c r="I44" s="33"/>
      <c r="J44" s="34"/>
      <c r="K44" s="35"/>
    </row>
    <row r="45" spans="2:11" x14ac:dyDescent="0.35">
      <c r="B45" s="1"/>
      <c r="C45" s="20" t="s">
        <v>105</v>
      </c>
      <c r="D45" s="29" t="s">
        <v>106</v>
      </c>
      <c r="E45" s="30" t="s">
        <v>77</v>
      </c>
      <c r="F45" s="31">
        <v>5193</v>
      </c>
      <c r="G45" s="32">
        <v>269.17</v>
      </c>
      <c r="H45" s="32">
        <v>0.89</v>
      </c>
      <c r="I45" s="33"/>
      <c r="J45" s="34"/>
      <c r="K45" s="35"/>
    </row>
    <row r="46" spans="2:11" x14ac:dyDescent="0.35">
      <c r="B46" s="1"/>
      <c r="C46" s="20" t="s">
        <v>107</v>
      </c>
      <c r="D46" s="29" t="s">
        <v>108</v>
      </c>
      <c r="E46" s="30" t="s">
        <v>71</v>
      </c>
      <c r="F46" s="31">
        <v>3377</v>
      </c>
      <c r="G46" s="32">
        <v>263.27</v>
      </c>
      <c r="H46" s="32">
        <v>0.87</v>
      </c>
      <c r="I46" s="33"/>
      <c r="J46" s="34"/>
      <c r="K46" s="35"/>
    </row>
    <row r="47" spans="2:11" x14ac:dyDescent="0.35">
      <c r="B47" s="1"/>
      <c r="C47" s="20" t="s">
        <v>109</v>
      </c>
      <c r="D47" s="29" t="s">
        <v>110</v>
      </c>
      <c r="E47" s="30" t="s">
        <v>71</v>
      </c>
      <c r="F47" s="31">
        <v>24250</v>
      </c>
      <c r="G47" s="32">
        <v>248.32</v>
      </c>
      <c r="H47" s="32">
        <v>0.82</v>
      </c>
      <c r="I47" s="33"/>
      <c r="J47" s="34"/>
      <c r="K47" s="35"/>
    </row>
    <row r="48" spans="2:11" x14ac:dyDescent="0.35">
      <c r="B48" s="1"/>
      <c r="C48" s="20" t="s">
        <v>111</v>
      </c>
      <c r="D48" s="29" t="s">
        <v>112</v>
      </c>
      <c r="E48" s="30" t="s">
        <v>35</v>
      </c>
      <c r="F48" s="31">
        <v>15150</v>
      </c>
      <c r="G48" s="32">
        <v>244.04</v>
      </c>
      <c r="H48" s="32">
        <v>0.81</v>
      </c>
      <c r="I48" s="33"/>
      <c r="J48" s="34"/>
      <c r="K48" s="35"/>
    </row>
    <row r="49" spans="2:12" x14ac:dyDescent="0.35">
      <c r="B49" s="1"/>
      <c r="C49" s="20" t="s">
        <v>113</v>
      </c>
      <c r="D49" s="29" t="s">
        <v>114</v>
      </c>
      <c r="E49" s="30" t="s">
        <v>115</v>
      </c>
      <c r="F49" s="31">
        <v>31216</v>
      </c>
      <c r="G49" s="32">
        <v>236.13</v>
      </c>
      <c r="H49" s="32">
        <v>0.78</v>
      </c>
      <c r="I49" s="33"/>
      <c r="J49" s="34"/>
      <c r="K49" s="35"/>
    </row>
    <row r="50" spans="2:12" x14ac:dyDescent="0.35">
      <c r="B50" s="1"/>
      <c r="C50" s="20" t="s">
        <v>116</v>
      </c>
      <c r="D50" s="29" t="s">
        <v>117</v>
      </c>
      <c r="E50" s="30" t="s">
        <v>118</v>
      </c>
      <c r="F50" s="31">
        <v>628</v>
      </c>
      <c r="G50" s="32">
        <v>226.68</v>
      </c>
      <c r="H50" s="32">
        <v>0.75</v>
      </c>
      <c r="I50" s="33"/>
      <c r="J50" s="34"/>
      <c r="K50" s="35"/>
    </row>
    <row r="51" spans="2:12" x14ac:dyDescent="0.35">
      <c r="B51" s="1"/>
      <c r="C51" s="20" t="s">
        <v>119</v>
      </c>
      <c r="D51" s="29" t="s">
        <v>120</v>
      </c>
      <c r="E51" s="30" t="s">
        <v>71</v>
      </c>
      <c r="F51" s="31">
        <v>25215</v>
      </c>
      <c r="G51" s="32">
        <v>225.32</v>
      </c>
      <c r="H51" s="32">
        <v>0.75</v>
      </c>
      <c r="I51" s="33"/>
      <c r="J51" s="34"/>
      <c r="K51" s="35"/>
    </row>
    <row r="52" spans="2:12" x14ac:dyDescent="0.35">
      <c r="B52" s="1"/>
      <c r="C52" s="20" t="s">
        <v>121</v>
      </c>
      <c r="D52" s="29" t="s">
        <v>122</v>
      </c>
      <c r="E52" s="30" t="s">
        <v>115</v>
      </c>
      <c r="F52" s="31">
        <v>272808</v>
      </c>
      <c r="G52" s="32">
        <v>223.27</v>
      </c>
      <c r="H52" s="32">
        <v>0.74</v>
      </c>
      <c r="I52" s="33"/>
      <c r="J52" s="34"/>
      <c r="K52" s="35"/>
    </row>
    <row r="53" spans="2:12" x14ac:dyDescent="0.35">
      <c r="B53" s="1"/>
      <c r="C53" s="20" t="s">
        <v>123</v>
      </c>
      <c r="D53" s="29" t="s">
        <v>124</v>
      </c>
      <c r="E53" s="30" t="s">
        <v>35</v>
      </c>
      <c r="F53" s="31">
        <v>39000</v>
      </c>
      <c r="G53" s="32">
        <v>220.35</v>
      </c>
      <c r="H53" s="32">
        <v>0.73</v>
      </c>
      <c r="I53" s="33"/>
      <c r="J53" s="34"/>
      <c r="K53" s="35"/>
    </row>
    <row r="54" spans="2:12" x14ac:dyDescent="0.35">
      <c r="B54" s="1"/>
      <c r="C54" s="20" t="s">
        <v>125</v>
      </c>
      <c r="D54" s="29" t="s">
        <v>126</v>
      </c>
      <c r="E54" s="30" t="s">
        <v>17</v>
      </c>
      <c r="F54" s="31">
        <v>19375</v>
      </c>
      <c r="G54" s="32">
        <v>219.25</v>
      </c>
      <c r="H54" s="32">
        <v>0.73</v>
      </c>
      <c r="I54" s="33"/>
      <c r="J54" s="34"/>
      <c r="K54" s="35"/>
    </row>
    <row r="55" spans="2:12" x14ac:dyDescent="0.35">
      <c r="B55" s="1"/>
      <c r="C55" s="20" t="s">
        <v>127</v>
      </c>
      <c r="D55" s="29" t="s">
        <v>128</v>
      </c>
      <c r="E55" s="30" t="s">
        <v>115</v>
      </c>
      <c r="F55" s="31">
        <v>10685</v>
      </c>
      <c r="G55" s="32">
        <v>201.93</v>
      </c>
      <c r="H55" s="32">
        <v>0.67</v>
      </c>
      <c r="I55" s="33"/>
      <c r="J55" s="34"/>
      <c r="K55" s="35"/>
    </row>
    <row r="56" spans="2:12" x14ac:dyDescent="0.35">
      <c r="B56" s="1"/>
      <c r="C56" s="20" t="s">
        <v>129</v>
      </c>
      <c r="D56" s="29" t="s">
        <v>130</v>
      </c>
      <c r="E56" s="30" t="s">
        <v>131</v>
      </c>
      <c r="F56" s="31">
        <v>183621</v>
      </c>
      <c r="G56" s="32">
        <v>196.62</v>
      </c>
      <c r="H56" s="32">
        <v>0.65</v>
      </c>
      <c r="I56" s="33"/>
      <c r="J56" s="34"/>
      <c r="K56" s="35"/>
    </row>
    <row r="57" spans="2:12" x14ac:dyDescent="0.35">
      <c r="B57" s="1"/>
      <c r="C57" s="20" t="s">
        <v>132</v>
      </c>
      <c r="D57" s="29" t="s">
        <v>133</v>
      </c>
      <c r="E57" s="30" t="s">
        <v>83</v>
      </c>
      <c r="F57" s="31">
        <v>5600</v>
      </c>
      <c r="G57" s="32">
        <v>191.91</v>
      </c>
      <c r="H57" s="32">
        <v>0.64</v>
      </c>
      <c r="I57" s="33"/>
      <c r="J57" s="34"/>
      <c r="K57" s="35"/>
    </row>
    <row r="58" spans="2:12" x14ac:dyDescent="0.35">
      <c r="B58" s="1"/>
      <c r="C58" s="20" t="s">
        <v>134</v>
      </c>
      <c r="D58" s="29" t="s">
        <v>135</v>
      </c>
      <c r="E58" s="30" t="s">
        <v>46</v>
      </c>
      <c r="F58" s="31">
        <v>122661</v>
      </c>
      <c r="G58" s="32">
        <v>182.78</v>
      </c>
      <c r="H58" s="32">
        <v>0.61</v>
      </c>
      <c r="I58" s="33"/>
      <c r="J58" s="34"/>
      <c r="K58" s="35"/>
    </row>
    <row r="59" spans="2:12" x14ac:dyDescent="0.35">
      <c r="B59" s="1"/>
      <c r="C59" s="20" t="s">
        <v>136</v>
      </c>
      <c r="D59" s="29" t="s">
        <v>137</v>
      </c>
      <c r="E59" s="30" t="s">
        <v>80</v>
      </c>
      <c r="F59" s="31">
        <v>20875</v>
      </c>
      <c r="G59" s="32">
        <v>182.08</v>
      </c>
      <c r="H59" s="32">
        <v>0.6</v>
      </c>
      <c r="I59" s="33"/>
      <c r="J59" s="34"/>
      <c r="K59" s="35"/>
    </row>
    <row r="60" spans="2:12" x14ac:dyDescent="0.35">
      <c r="B60" s="1"/>
      <c r="C60" s="20" t="s">
        <v>138</v>
      </c>
      <c r="D60" s="29" t="s">
        <v>139</v>
      </c>
      <c r="E60" s="30" t="s">
        <v>80</v>
      </c>
      <c r="F60" s="31">
        <v>54503</v>
      </c>
      <c r="G60" s="32">
        <v>152.74</v>
      </c>
      <c r="H60" s="32">
        <v>0.51</v>
      </c>
      <c r="I60" s="33"/>
      <c r="J60" s="34"/>
      <c r="K60" s="35"/>
    </row>
    <row r="61" spans="2:12" x14ac:dyDescent="0.35">
      <c r="B61" s="1"/>
      <c r="C61" s="20" t="s">
        <v>140</v>
      </c>
      <c r="D61" s="29" t="s">
        <v>141</v>
      </c>
      <c r="E61" s="30" t="s">
        <v>142</v>
      </c>
      <c r="F61" s="31">
        <v>24150</v>
      </c>
      <c r="G61" s="32">
        <v>137.63999999999999</v>
      </c>
      <c r="H61" s="32">
        <v>0.46</v>
      </c>
      <c r="I61" s="33"/>
      <c r="J61" s="34"/>
      <c r="K61" s="35"/>
    </row>
    <row r="62" spans="2:12" x14ac:dyDescent="0.35">
      <c r="B62" s="1"/>
      <c r="C62" s="20" t="s">
        <v>143</v>
      </c>
      <c r="D62" s="29" t="s">
        <v>144</v>
      </c>
      <c r="E62" s="30" t="s">
        <v>145</v>
      </c>
      <c r="F62" s="31">
        <v>34112</v>
      </c>
      <c r="G62" s="32">
        <v>79.14</v>
      </c>
      <c r="H62" s="32">
        <v>0.26</v>
      </c>
      <c r="I62" s="33"/>
      <c r="J62" s="34"/>
      <c r="K62" s="35"/>
    </row>
    <row r="63" spans="2:12" x14ac:dyDescent="0.35">
      <c r="B63" s="1"/>
      <c r="C63" s="20" t="s">
        <v>146</v>
      </c>
      <c r="D63" s="29" t="s">
        <v>147</v>
      </c>
      <c r="E63" s="30" t="s">
        <v>148</v>
      </c>
      <c r="F63" s="31">
        <v>13500</v>
      </c>
      <c r="G63" s="32">
        <v>77.73</v>
      </c>
      <c r="H63" s="32">
        <v>0.26</v>
      </c>
      <c r="I63" s="33"/>
      <c r="J63" s="34"/>
      <c r="K63" s="35"/>
    </row>
    <row r="64" spans="2:12" x14ac:dyDescent="0.35">
      <c r="B64" s="1"/>
      <c r="C64" s="20" t="s">
        <v>149</v>
      </c>
      <c r="D64" s="29" t="s">
        <v>150</v>
      </c>
      <c r="E64" s="30" t="s">
        <v>32</v>
      </c>
      <c r="F64" s="31">
        <v>929175</v>
      </c>
      <c r="G64" s="32">
        <v>75.540000000000006</v>
      </c>
      <c r="H64" s="32">
        <v>0.25</v>
      </c>
      <c r="I64" s="33"/>
      <c r="J64" s="34"/>
      <c r="K64" s="35"/>
      <c r="L64" s="39"/>
    </row>
    <row r="65" spans="2:11" x14ac:dyDescent="0.35">
      <c r="B65" s="1"/>
      <c r="C65" s="28" t="s">
        <v>151</v>
      </c>
      <c r="D65" s="29"/>
      <c r="E65" s="30"/>
      <c r="F65" s="31"/>
      <c r="G65" s="40">
        <v>27205.27</v>
      </c>
      <c r="H65" s="40">
        <v>90.27</v>
      </c>
      <c r="I65" s="33"/>
      <c r="J65" s="34"/>
      <c r="K65" s="35"/>
    </row>
    <row r="66" spans="2:11" x14ac:dyDescent="0.35">
      <c r="B66" s="1"/>
      <c r="C66" s="20"/>
      <c r="D66" s="29"/>
      <c r="E66" s="30"/>
      <c r="F66" s="31"/>
      <c r="G66" s="32"/>
      <c r="H66" s="32"/>
      <c r="I66" s="33"/>
      <c r="J66" s="34"/>
      <c r="K66" s="35"/>
    </row>
    <row r="67" spans="2:11" x14ac:dyDescent="0.35">
      <c r="B67" s="1"/>
      <c r="C67" s="28" t="s">
        <v>152</v>
      </c>
      <c r="D67" s="29"/>
      <c r="E67" s="30"/>
      <c r="F67" s="31"/>
      <c r="G67" s="32"/>
      <c r="H67" s="32"/>
      <c r="I67" s="33"/>
      <c r="J67" s="34"/>
      <c r="K67" s="35"/>
    </row>
    <row r="68" spans="2:11" x14ac:dyDescent="0.35">
      <c r="B68" s="1"/>
      <c r="C68" s="36" t="s">
        <v>153</v>
      </c>
      <c r="D68" s="29"/>
      <c r="E68" s="30"/>
      <c r="F68" s="31"/>
      <c r="G68" s="32"/>
      <c r="H68" s="32"/>
      <c r="I68" s="33"/>
      <c r="J68" s="34"/>
      <c r="K68" s="35"/>
    </row>
    <row r="69" spans="2:11" x14ac:dyDescent="0.35">
      <c r="B69" s="1"/>
      <c r="C69" s="20" t="s">
        <v>154</v>
      </c>
      <c r="D69" s="29" t="s">
        <v>155</v>
      </c>
      <c r="E69" s="30" t="s">
        <v>156</v>
      </c>
      <c r="F69" s="31">
        <v>500000</v>
      </c>
      <c r="G69" s="32">
        <v>531.67999999999995</v>
      </c>
      <c r="H69" s="32">
        <v>1.76</v>
      </c>
      <c r="I69" s="33">
        <v>6.7551917000000001</v>
      </c>
      <c r="J69" s="34"/>
      <c r="K69" s="35"/>
    </row>
    <row r="70" spans="2:11" x14ac:dyDescent="0.35">
      <c r="B70" s="1"/>
      <c r="C70" s="20" t="s">
        <v>157</v>
      </c>
      <c r="D70" s="29" t="s">
        <v>158</v>
      </c>
      <c r="E70" s="30" t="s">
        <v>156</v>
      </c>
      <c r="F70" s="31">
        <v>500000</v>
      </c>
      <c r="G70" s="32">
        <v>530.30999999999995</v>
      </c>
      <c r="H70" s="32">
        <v>1.76</v>
      </c>
      <c r="I70" s="33">
        <v>5.9760048000000001</v>
      </c>
      <c r="J70" s="34"/>
      <c r="K70" s="35"/>
    </row>
    <row r="71" spans="2:11" x14ac:dyDescent="0.35">
      <c r="B71" s="1"/>
      <c r="C71" s="28" t="s">
        <v>151</v>
      </c>
      <c r="D71" s="29"/>
      <c r="E71" s="30"/>
      <c r="F71" s="31"/>
      <c r="G71" s="40">
        <v>1061.99</v>
      </c>
      <c r="H71" s="40">
        <v>3.52</v>
      </c>
      <c r="I71" s="33"/>
      <c r="J71" s="34"/>
      <c r="K71" s="35"/>
    </row>
    <row r="72" spans="2:11" x14ac:dyDescent="0.35">
      <c r="B72" s="1"/>
      <c r="C72" s="20"/>
      <c r="D72" s="29"/>
      <c r="E72" s="30"/>
      <c r="F72" s="31"/>
      <c r="G72" s="32"/>
      <c r="H72" s="32"/>
      <c r="I72" s="33"/>
      <c r="J72" s="34"/>
      <c r="K72" s="35"/>
    </row>
    <row r="73" spans="2:11" x14ac:dyDescent="0.35">
      <c r="B73" s="1"/>
      <c r="C73" s="28" t="s">
        <v>159</v>
      </c>
      <c r="D73" s="29"/>
      <c r="E73" s="30"/>
      <c r="F73" s="31"/>
      <c r="G73" s="32"/>
      <c r="H73" s="32"/>
      <c r="I73" s="33"/>
      <c r="J73" s="34"/>
      <c r="K73" s="35"/>
    </row>
    <row r="74" spans="2:11" x14ac:dyDescent="0.35">
      <c r="B74" s="1"/>
      <c r="C74" s="36" t="s">
        <v>160</v>
      </c>
      <c r="D74" s="29"/>
      <c r="E74" s="30"/>
      <c r="F74" s="31"/>
      <c r="G74" s="32"/>
      <c r="H74" s="32"/>
      <c r="I74" s="33"/>
      <c r="J74" s="34"/>
      <c r="K74" s="35"/>
    </row>
    <row r="75" spans="2:11" x14ac:dyDescent="0.35">
      <c r="B75" s="1"/>
      <c r="C75" s="20" t="s">
        <v>161</v>
      </c>
      <c r="D75" s="29" t="s">
        <v>162</v>
      </c>
      <c r="E75" s="30" t="s">
        <v>156</v>
      </c>
      <c r="F75" s="31">
        <v>500000</v>
      </c>
      <c r="G75" s="32">
        <v>491.63</v>
      </c>
      <c r="H75" s="32">
        <v>1.63</v>
      </c>
      <c r="I75" s="33">
        <v>5.4981999999999998</v>
      </c>
      <c r="J75" s="34"/>
      <c r="K75" s="35"/>
    </row>
    <row r="76" spans="2:11" x14ac:dyDescent="0.35">
      <c r="B76" s="1"/>
      <c r="C76" s="20" t="s">
        <v>163</v>
      </c>
      <c r="D76" s="29" t="s">
        <v>164</v>
      </c>
      <c r="E76" s="30" t="s">
        <v>156</v>
      </c>
      <c r="F76" s="31">
        <v>500000</v>
      </c>
      <c r="G76" s="32">
        <v>489.01</v>
      </c>
      <c r="H76" s="32">
        <v>1.62</v>
      </c>
      <c r="I76" s="33">
        <v>5.5049999999999999</v>
      </c>
      <c r="J76" s="34"/>
      <c r="K76" s="35"/>
    </row>
    <row r="77" spans="2:11" x14ac:dyDescent="0.35">
      <c r="B77" s="1"/>
      <c r="C77" s="20" t="s">
        <v>165</v>
      </c>
      <c r="D77" s="29" t="s">
        <v>166</v>
      </c>
      <c r="E77" s="30" t="s">
        <v>156</v>
      </c>
      <c r="F77" s="31">
        <v>500000</v>
      </c>
      <c r="G77" s="32">
        <v>486.47</v>
      </c>
      <c r="H77" s="32">
        <v>1.61</v>
      </c>
      <c r="I77" s="33">
        <v>5.5472999999999999</v>
      </c>
      <c r="J77" s="34"/>
      <c r="K77" s="35"/>
    </row>
    <row r="78" spans="2:11" x14ac:dyDescent="0.35">
      <c r="B78" s="1"/>
      <c r="C78" s="28" t="s">
        <v>151</v>
      </c>
      <c r="D78" s="29"/>
      <c r="E78" s="30"/>
      <c r="F78" s="31"/>
      <c r="G78" s="40">
        <v>1467.11</v>
      </c>
      <c r="H78" s="40">
        <v>4.8600000000000003</v>
      </c>
      <c r="I78" s="33"/>
      <c r="J78" s="34"/>
      <c r="K78" s="35"/>
    </row>
    <row r="79" spans="2:11" x14ac:dyDescent="0.35">
      <c r="B79" s="1"/>
      <c r="C79" s="20"/>
      <c r="D79" s="29"/>
      <c r="E79" s="30"/>
      <c r="F79" s="31"/>
      <c r="G79" s="32"/>
      <c r="H79" s="32"/>
      <c r="I79" s="33"/>
      <c r="J79" s="34"/>
      <c r="K79" s="35" t="s">
        <v>167</v>
      </c>
    </row>
    <row r="80" spans="2:11" x14ac:dyDescent="0.35">
      <c r="B80" s="1"/>
      <c r="C80" s="28" t="s">
        <v>168</v>
      </c>
      <c r="D80" s="29"/>
      <c r="E80" s="30"/>
      <c r="F80" s="31"/>
      <c r="G80" s="32"/>
      <c r="H80" s="32"/>
      <c r="I80" s="33"/>
      <c r="J80" s="34"/>
      <c r="K80" s="35" t="s">
        <v>167</v>
      </c>
    </row>
    <row r="81" spans="2:54" x14ac:dyDescent="0.35">
      <c r="B81" s="1"/>
      <c r="C81" s="36" t="s">
        <v>169</v>
      </c>
      <c r="D81" s="29"/>
      <c r="E81" s="30"/>
      <c r="F81" s="31"/>
      <c r="G81" s="32"/>
      <c r="H81" s="32"/>
      <c r="I81" s="33"/>
      <c r="J81" s="34"/>
      <c r="K81" s="35"/>
    </row>
    <row r="82" spans="2:54" x14ac:dyDescent="0.35">
      <c r="B82" s="1"/>
      <c r="C82" s="20" t="s">
        <v>170</v>
      </c>
      <c r="D82" s="29"/>
      <c r="E82" s="30"/>
      <c r="F82" s="31"/>
      <c r="G82" s="32">
        <v>314</v>
      </c>
      <c r="H82" s="32">
        <v>1.04</v>
      </c>
      <c r="I82" s="33">
        <v>5.503470000000001</v>
      </c>
      <c r="J82" s="34"/>
      <c r="K82" s="35"/>
    </row>
    <row r="83" spans="2:54" x14ac:dyDescent="0.35">
      <c r="B83" s="1"/>
      <c r="C83" s="28" t="s">
        <v>151</v>
      </c>
      <c r="D83" s="29"/>
      <c r="E83" s="30"/>
      <c r="F83" s="31"/>
      <c r="G83" s="40">
        <v>314</v>
      </c>
      <c r="H83" s="40">
        <v>1.04</v>
      </c>
      <c r="I83" s="33"/>
      <c r="J83" s="34"/>
      <c r="K83" s="35"/>
    </row>
    <row r="84" spans="2:54" x14ac:dyDescent="0.35">
      <c r="B84" s="1"/>
      <c r="C84" s="20"/>
      <c r="D84" s="29"/>
      <c r="E84" s="30"/>
      <c r="F84" s="31"/>
      <c r="G84" s="32"/>
      <c r="H84" s="32"/>
      <c r="I84" s="33"/>
      <c r="J84" s="34"/>
      <c r="K84" s="35"/>
    </row>
    <row r="85" spans="2:54" x14ac:dyDescent="0.35">
      <c r="B85" s="1"/>
      <c r="C85" s="28" t="s">
        <v>171</v>
      </c>
      <c r="D85" s="29"/>
      <c r="E85" s="30"/>
      <c r="F85" s="31"/>
      <c r="G85" s="32"/>
      <c r="H85" s="32"/>
      <c r="I85" s="33"/>
      <c r="J85" s="34"/>
      <c r="K85" s="35"/>
    </row>
    <row r="86" spans="2:54" x14ac:dyDescent="0.35">
      <c r="B86" s="1"/>
      <c r="C86" s="20" t="s">
        <v>172</v>
      </c>
      <c r="D86" s="29"/>
      <c r="E86" s="30"/>
      <c r="F86" s="31"/>
      <c r="G86" s="32">
        <v>237.25</v>
      </c>
      <c r="H86" s="32">
        <v>0.79</v>
      </c>
      <c r="I86" s="33"/>
      <c r="J86" s="34"/>
      <c r="K86" s="35"/>
    </row>
    <row r="87" spans="2:54" x14ac:dyDescent="0.35">
      <c r="B87" s="1"/>
      <c r="C87" s="20" t="s">
        <v>173</v>
      </c>
      <c r="D87" s="29"/>
      <c r="E87" s="30"/>
      <c r="F87" s="31"/>
      <c r="G87" s="32">
        <v>-155.54722219999999</v>
      </c>
      <c r="H87" s="32">
        <v>-0.48000000000000004</v>
      </c>
      <c r="I87" s="33"/>
      <c r="J87" s="34"/>
      <c r="K87" s="35"/>
    </row>
    <row r="88" spans="2:54" x14ac:dyDescent="0.35">
      <c r="B88" s="1"/>
      <c r="C88" s="28" t="s">
        <v>151</v>
      </c>
      <c r="D88" s="29"/>
      <c r="E88" s="30"/>
      <c r="F88" s="31"/>
      <c r="G88" s="40">
        <v>81.703000000000003</v>
      </c>
      <c r="H88" s="40">
        <v>0.31</v>
      </c>
      <c r="I88" s="33"/>
      <c r="J88" s="34"/>
      <c r="K88" s="35"/>
    </row>
    <row r="89" spans="2:54" x14ac:dyDescent="0.35">
      <c r="B89" s="1"/>
      <c r="C89" s="20"/>
      <c r="D89" s="29"/>
      <c r="E89" s="30"/>
      <c r="F89" s="31"/>
      <c r="G89" s="32"/>
      <c r="H89" s="32"/>
      <c r="I89" s="33"/>
      <c r="J89" s="34"/>
      <c r="K89" s="35"/>
    </row>
    <row r="90" spans="2:54" ht="14" thickBot="1" x14ac:dyDescent="0.4">
      <c r="B90" s="1"/>
      <c r="C90" s="41" t="s">
        <v>174</v>
      </c>
      <c r="D90" s="42"/>
      <c r="E90" s="43"/>
      <c r="F90" s="44"/>
      <c r="G90" s="45">
        <v>30130.07</v>
      </c>
      <c r="H90" s="45">
        <f>SUMIFS(H:H,C:C,"Total")</f>
        <v>100</v>
      </c>
      <c r="I90" s="46"/>
      <c r="J90" s="47"/>
      <c r="K90" s="35"/>
    </row>
    <row r="92" spans="2:54" s="48" customFormat="1" ht="15" x14ac:dyDescent="0.4">
      <c r="C92" s="48" t="s">
        <v>175</v>
      </c>
      <c r="F92" s="49"/>
      <c r="G92" s="49"/>
      <c r="H92" s="49"/>
    </row>
    <row r="93" spans="2:54" s="53" customFormat="1" ht="27" x14ac:dyDescent="0.35">
      <c r="B93" s="50"/>
      <c r="C93" s="50" t="s">
        <v>176</v>
      </c>
      <c r="D93" s="50" t="s">
        <v>177</v>
      </c>
      <c r="E93" s="50" t="s">
        <v>178</v>
      </c>
      <c r="F93" s="51" t="s">
        <v>7</v>
      </c>
      <c r="G93" s="52" t="s">
        <v>179</v>
      </c>
      <c r="H93" s="51" t="s">
        <v>9</v>
      </c>
      <c r="I93" s="50" t="s">
        <v>12</v>
      </c>
    </row>
    <row r="94" spans="2:54" s="53" customFormat="1" x14ac:dyDescent="0.35">
      <c r="B94" s="50"/>
      <c r="C94" s="50" t="s">
        <v>180</v>
      </c>
      <c r="D94" s="50"/>
      <c r="E94" s="50"/>
      <c r="F94" s="51"/>
      <c r="G94" s="52"/>
      <c r="H94" s="51"/>
      <c r="I94" s="50"/>
    </row>
    <row r="95" spans="2:54" x14ac:dyDescent="0.35">
      <c r="B95" s="54"/>
      <c r="C95" s="54" t="s">
        <v>181</v>
      </c>
      <c r="D95" s="54" t="s">
        <v>182</v>
      </c>
      <c r="E95" s="54" t="s">
        <v>22</v>
      </c>
      <c r="F95" s="55">
        <v>-96500</v>
      </c>
      <c r="G95" s="55">
        <v>-1325.1379999999999</v>
      </c>
      <c r="H95" s="55">
        <v>-4.4000000000000004</v>
      </c>
      <c r="I95" s="54"/>
      <c r="J95" s="2"/>
      <c r="K95" s="2"/>
      <c r="L95" s="2"/>
      <c r="AI95" s="2"/>
      <c r="AV95" s="2"/>
      <c r="AX95" s="2"/>
      <c r="BB95" s="2"/>
    </row>
    <row r="96" spans="2:54" x14ac:dyDescent="0.35">
      <c r="B96" s="54"/>
      <c r="C96" s="54" t="s">
        <v>183</v>
      </c>
      <c r="D96" s="54" t="s">
        <v>182</v>
      </c>
      <c r="E96" s="54" t="s">
        <v>17</v>
      </c>
      <c r="F96" s="55">
        <v>-47600</v>
      </c>
      <c r="G96" s="55">
        <v>-954.33240000000001</v>
      </c>
      <c r="H96" s="55">
        <v>-3.17</v>
      </c>
      <c r="I96" s="54"/>
      <c r="J96" s="2"/>
      <c r="K96" s="2"/>
      <c r="L96" s="2"/>
      <c r="AI96" s="2"/>
      <c r="AV96" s="2"/>
      <c r="AX96" s="2"/>
      <c r="BB96" s="2"/>
    </row>
    <row r="97" spans="2:54" x14ac:dyDescent="0.35">
      <c r="B97" s="54"/>
      <c r="C97" s="54" t="s">
        <v>184</v>
      </c>
      <c r="D97" s="54" t="s">
        <v>182</v>
      </c>
      <c r="E97" s="54" t="s">
        <v>41</v>
      </c>
      <c r="F97" s="55">
        <v>-30000</v>
      </c>
      <c r="G97" s="55">
        <v>-759.48</v>
      </c>
      <c r="H97" s="55">
        <v>-2.52</v>
      </c>
      <c r="I97" s="54"/>
      <c r="J97" s="2"/>
      <c r="K97" s="2"/>
      <c r="L97" s="2"/>
      <c r="AI97" s="2"/>
      <c r="AV97" s="2"/>
      <c r="AX97" s="2"/>
      <c r="BB97" s="2"/>
    </row>
    <row r="98" spans="2:54" x14ac:dyDescent="0.35">
      <c r="B98" s="54"/>
      <c r="C98" s="54" t="s">
        <v>185</v>
      </c>
      <c r="D98" s="54" t="s">
        <v>182</v>
      </c>
      <c r="E98" s="54" t="s">
        <v>17</v>
      </c>
      <c r="F98" s="55">
        <v>-184275</v>
      </c>
      <c r="G98" s="55">
        <v>-479.815245</v>
      </c>
      <c r="H98" s="55">
        <v>-1.59</v>
      </c>
      <c r="I98" s="54"/>
      <c r="J98" s="2"/>
      <c r="K98" s="2"/>
      <c r="L98" s="2"/>
      <c r="AI98" s="2"/>
      <c r="AV98" s="2"/>
      <c r="AX98" s="2"/>
      <c r="BB98" s="2"/>
    </row>
    <row r="99" spans="2:54" x14ac:dyDescent="0.35">
      <c r="B99" s="54"/>
      <c r="C99" s="54" t="s">
        <v>186</v>
      </c>
      <c r="D99" s="54" t="s">
        <v>182</v>
      </c>
      <c r="E99" s="54" t="s">
        <v>60</v>
      </c>
      <c r="F99" s="55">
        <v>-18600</v>
      </c>
      <c r="G99" s="55">
        <v>-469.09199999999998</v>
      </c>
      <c r="H99" s="55">
        <v>-1.56</v>
      </c>
      <c r="I99" s="54"/>
      <c r="J99" s="2"/>
      <c r="K99" s="2"/>
      <c r="L99" s="2"/>
      <c r="AI99" s="2"/>
      <c r="AV99" s="2"/>
      <c r="AX99" s="2"/>
      <c r="BB99" s="2"/>
    </row>
    <row r="100" spans="2:54" x14ac:dyDescent="0.35">
      <c r="B100" s="54"/>
      <c r="C100" s="54" t="s">
        <v>187</v>
      </c>
      <c r="D100" s="54" t="s">
        <v>182</v>
      </c>
      <c r="E100" s="54" t="s">
        <v>99</v>
      </c>
      <c r="F100" s="55">
        <v>-9625</v>
      </c>
      <c r="G100" s="55">
        <v>-326.38375000000002</v>
      </c>
      <c r="H100" s="55">
        <v>-1.08</v>
      </c>
      <c r="I100" s="54"/>
      <c r="J100" s="2"/>
      <c r="K100" s="2"/>
      <c r="L100" s="2"/>
      <c r="AI100" s="2"/>
      <c r="AV100" s="2"/>
      <c r="AX100" s="2"/>
      <c r="BB100" s="2"/>
    </row>
    <row r="101" spans="2:54" x14ac:dyDescent="0.35">
      <c r="B101" s="54"/>
      <c r="C101" s="54" t="s">
        <v>188</v>
      </c>
      <c r="D101" s="54" t="s">
        <v>182</v>
      </c>
      <c r="E101" s="54" t="s">
        <v>35</v>
      </c>
      <c r="F101" s="55">
        <v>-39000</v>
      </c>
      <c r="G101" s="55">
        <v>-221.94900000000001</v>
      </c>
      <c r="H101" s="55">
        <v>-0.74</v>
      </c>
      <c r="I101" s="54"/>
      <c r="J101" s="2"/>
      <c r="K101" s="2"/>
      <c r="L101" s="2"/>
      <c r="AI101" s="2"/>
      <c r="AV101" s="2"/>
      <c r="AX101" s="2"/>
      <c r="BB101" s="2"/>
    </row>
    <row r="102" spans="2:54" x14ac:dyDescent="0.35">
      <c r="B102" s="54"/>
      <c r="C102" s="54" t="s">
        <v>189</v>
      </c>
      <c r="D102" s="54" t="s">
        <v>182</v>
      </c>
      <c r="E102" s="54" t="s">
        <v>17</v>
      </c>
      <c r="F102" s="55">
        <v>-19375</v>
      </c>
      <c r="G102" s="55">
        <v>-220.33250000000001</v>
      </c>
      <c r="H102" s="55">
        <v>-0.73</v>
      </c>
      <c r="I102" s="54"/>
      <c r="J102" s="2"/>
      <c r="K102" s="2"/>
      <c r="L102" s="2"/>
      <c r="AI102" s="2"/>
      <c r="AV102" s="2"/>
      <c r="AX102" s="2"/>
      <c r="BB102" s="2"/>
    </row>
    <row r="103" spans="2:54" x14ac:dyDescent="0.35">
      <c r="B103" s="54"/>
      <c r="C103" s="54" t="s">
        <v>190</v>
      </c>
      <c r="D103" s="54" t="s">
        <v>182</v>
      </c>
      <c r="E103" s="54" t="s">
        <v>83</v>
      </c>
      <c r="F103" s="55">
        <v>-5600</v>
      </c>
      <c r="G103" s="55">
        <v>-193.33439999999999</v>
      </c>
      <c r="H103" s="55">
        <v>-0.64</v>
      </c>
      <c r="I103" s="54"/>
      <c r="J103" s="2"/>
      <c r="K103" s="2"/>
      <c r="L103" s="2"/>
      <c r="AI103" s="2"/>
      <c r="AV103" s="2"/>
      <c r="AX103" s="2"/>
      <c r="BB103" s="2"/>
    </row>
    <row r="104" spans="2:54" x14ac:dyDescent="0.35">
      <c r="B104" s="54"/>
      <c r="C104" s="54" t="s">
        <v>191</v>
      </c>
      <c r="D104" s="54" t="s">
        <v>182</v>
      </c>
      <c r="E104" s="54" t="s">
        <v>142</v>
      </c>
      <c r="F104" s="55">
        <v>-24150</v>
      </c>
      <c r="G104" s="55">
        <v>-138.35534999999999</v>
      </c>
      <c r="H104" s="55">
        <v>-0.46</v>
      </c>
      <c r="I104" s="54"/>
      <c r="J104" s="2"/>
      <c r="K104" s="2"/>
      <c r="L104" s="2"/>
      <c r="AI104" s="2"/>
      <c r="AV104" s="2"/>
      <c r="AX104" s="2"/>
      <c r="BB104" s="2"/>
    </row>
    <row r="105" spans="2:54" x14ac:dyDescent="0.35">
      <c r="B105" s="54"/>
      <c r="C105" s="54" t="s">
        <v>192</v>
      </c>
      <c r="D105" s="54" t="s">
        <v>182</v>
      </c>
      <c r="E105" s="54" t="s">
        <v>148</v>
      </c>
      <c r="F105" s="55">
        <v>-13500</v>
      </c>
      <c r="G105" s="55">
        <v>-78.165000000000006</v>
      </c>
      <c r="H105" s="55">
        <v>-0.26</v>
      </c>
      <c r="I105" s="54"/>
      <c r="J105" s="2"/>
      <c r="K105" s="2"/>
      <c r="L105" s="2"/>
      <c r="AI105" s="2"/>
      <c r="AV105" s="2"/>
      <c r="AX105" s="2"/>
      <c r="BB105" s="2"/>
    </row>
    <row r="106" spans="2:54" x14ac:dyDescent="0.35">
      <c r="B106" s="54"/>
      <c r="C106" s="54" t="s">
        <v>193</v>
      </c>
      <c r="D106" s="54" t="s">
        <v>182</v>
      </c>
      <c r="E106" s="54" t="s">
        <v>32</v>
      </c>
      <c r="F106" s="55">
        <v>-929175</v>
      </c>
      <c r="G106" s="55">
        <v>-76.192350000000005</v>
      </c>
      <c r="H106" s="55">
        <v>-0.25</v>
      </c>
      <c r="I106" s="54"/>
      <c r="J106" s="2"/>
      <c r="K106" s="2"/>
      <c r="L106" s="2"/>
      <c r="AI106" s="2"/>
      <c r="AV106" s="2"/>
      <c r="AX106" s="2"/>
      <c r="BB106" s="2"/>
    </row>
    <row r="107" spans="2:54" x14ac:dyDescent="0.35">
      <c r="B107" s="54"/>
      <c r="C107" s="56" t="s">
        <v>194</v>
      </c>
      <c r="D107" s="56"/>
      <c r="E107" s="56"/>
      <c r="F107" s="57"/>
      <c r="G107" s="57">
        <f>SUM(G94:G106)</f>
        <v>-5242.5699950000007</v>
      </c>
      <c r="H107" s="57">
        <f>SUM(H94:H106)</f>
        <v>-17.400000000000002</v>
      </c>
      <c r="I107" s="56"/>
      <c r="J107" s="2"/>
      <c r="K107" s="2"/>
      <c r="L107" s="2"/>
      <c r="AI107" s="2"/>
      <c r="AV107" s="2"/>
      <c r="AX107" s="2"/>
      <c r="BB107" s="2"/>
    </row>
    <row r="108" spans="2:54" s="9" customFormat="1" x14ac:dyDescent="0.35">
      <c r="F108" s="58"/>
      <c r="G108" s="58"/>
      <c r="H108" s="58"/>
    </row>
    <row r="109" spans="2:54" s="9" customFormat="1" x14ac:dyDescent="0.35">
      <c r="C109" s="9" t="s">
        <v>195</v>
      </c>
      <c r="F109" s="58"/>
      <c r="G109" s="58"/>
      <c r="H109" s="58"/>
    </row>
    <row r="110" spans="2:54" s="9" customFormat="1" x14ac:dyDescent="0.35">
      <c r="C110" s="59" t="s">
        <v>196</v>
      </c>
      <c r="F110" s="58"/>
      <c r="G110" s="58"/>
      <c r="H110" s="58"/>
    </row>
    <row r="111" spans="2:54" s="9" customFormat="1" x14ac:dyDescent="0.35">
      <c r="C111" s="2" t="s">
        <v>197</v>
      </c>
      <c r="F111" s="58"/>
      <c r="G111" s="58"/>
      <c r="H111" s="58"/>
    </row>
    <row r="112" spans="2:54" s="9" customFormat="1" x14ac:dyDescent="0.35">
      <c r="C112" s="2" t="s">
        <v>198</v>
      </c>
      <c r="F112" s="58"/>
      <c r="G112" s="58"/>
      <c r="H112" s="58"/>
    </row>
    <row r="113" spans="3:54" s="9" customFormat="1" x14ac:dyDescent="0.35">
      <c r="C113" s="60" t="s">
        <v>199</v>
      </c>
      <c r="F113" s="58"/>
      <c r="G113" s="58"/>
      <c r="H113" s="58"/>
    </row>
    <row r="114" spans="3:54" s="9" customFormat="1" x14ac:dyDescent="0.35">
      <c r="C114" s="60" t="s">
        <v>200</v>
      </c>
      <c r="F114" s="58"/>
      <c r="G114" s="58"/>
      <c r="H114" s="58"/>
    </row>
    <row r="115" spans="3:54" x14ac:dyDescent="0.35">
      <c r="C115" s="2" t="s">
        <v>201</v>
      </c>
      <c r="L115" s="2"/>
      <c r="AH115" s="6"/>
      <c r="AI115" s="2"/>
      <c r="AU115" s="6"/>
      <c r="AV115" s="2"/>
      <c r="AW115" s="6"/>
      <c r="AX115" s="2"/>
      <c r="BA115" s="6"/>
      <c r="BB115" s="2"/>
    </row>
    <row r="116" spans="3:54" x14ac:dyDescent="0.35">
      <c r="L116" s="2"/>
      <c r="AH116" s="6"/>
      <c r="AI116" s="2"/>
      <c r="AU116" s="6"/>
      <c r="AV116" s="2"/>
      <c r="AW116" s="6"/>
      <c r="AX116" s="2"/>
      <c r="BA116" s="6"/>
      <c r="BB116" s="2"/>
    </row>
    <row r="117" spans="3:54" ht="16" thickBot="1" x14ac:dyDescent="0.4">
      <c r="C117" s="61" t="s">
        <v>202</v>
      </c>
      <c r="D117" s="62"/>
      <c r="E117" s="62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3:54" ht="26" x14ac:dyDescent="0.35">
      <c r="C118" s="63" t="s">
        <v>203</v>
      </c>
      <c r="D118" s="173" t="s">
        <v>204</v>
      </c>
      <c r="E118" s="174" t="s">
        <v>205</v>
      </c>
      <c r="L118" s="2"/>
      <c r="AH118" s="6"/>
      <c r="AI118" s="2"/>
      <c r="AU118" s="6"/>
      <c r="AV118" s="2"/>
      <c r="AW118" s="6"/>
      <c r="AX118" s="2"/>
      <c r="BA118" s="6"/>
      <c r="BB118" s="2"/>
    </row>
    <row r="119" spans="3:54" x14ac:dyDescent="0.35">
      <c r="C119" s="64" t="s">
        <v>206</v>
      </c>
      <c r="D119" s="65">
        <v>10.97</v>
      </c>
      <c r="E119" s="175">
        <v>11.23</v>
      </c>
      <c r="L119" s="2"/>
      <c r="AH119" s="6"/>
      <c r="AI119" s="2"/>
      <c r="AU119" s="6"/>
      <c r="AV119" s="2"/>
      <c r="AW119" s="6"/>
      <c r="AX119" s="2"/>
      <c r="BA119" s="6"/>
      <c r="BB119" s="2"/>
    </row>
    <row r="120" spans="3:54" x14ac:dyDescent="0.35">
      <c r="C120" s="64" t="s">
        <v>207</v>
      </c>
      <c r="D120" s="65">
        <v>10.97</v>
      </c>
      <c r="E120" s="175">
        <v>11.23</v>
      </c>
      <c r="L120" s="2"/>
      <c r="AH120" s="6"/>
      <c r="AI120" s="2"/>
      <c r="AU120" s="6"/>
      <c r="AV120" s="2"/>
      <c r="AW120" s="6"/>
      <c r="AX120" s="2"/>
      <c r="BA120" s="6"/>
      <c r="BB120" s="2"/>
    </row>
    <row r="121" spans="3:54" x14ac:dyDescent="0.35">
      <c r="C121" s="64" t="s">
        <v>208</v>
      </c>
      <c r="D121" s="65">
        <v>11.22</v>
      </c>
      <c r="E121" s="175">
        <v>11.51</v>
      </c>
      <c r="L121" s="2"/>
      <c r="AH121" s="6"/>
      <c r="AI121" s="2"/>
      <c r="AU121" s="6"/>
      <c r="AV121" s="2"/>
      <c r="AW121" s="6"/>
      <c r="AX121" s="2"/>
      <c r="BA121" s="6"/>
      <c r="BB121" s="2"/>
    </row>
    <row r="122" spans="3:54" ht="14" thickBot="1" x14ac:dyDescent="0.4">
      <c r="C122" s="66" t="s">
        <v>209</v>
      </c>
      <c r="D122" s="176">
        <v>11.22</v>
      </c>
      <c r="E122" s="177">
        <v>11.51</v>
      </c>
      <c r="L122" s="2"/>
      <c r="AH122" s="6"/>
      <c r="AI122" s="2"/>
      <c r="AU122" s="6"/>
      <c r="AV122" s="2"/>
      <c r="AW122" s="6"/>
      <c r="AX122" s="2"/>
      <c r="BA122" s="6"/>
      <c r="BB122" s="2"/>
    </row>
    <row r="123" spans="3:54" x14ac:dyDescent="0.35">
      <c r="C123" s="67"/>
      <c r="D123" s="68"/>
      <c r="E123" s="68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3:54" ht="14" thickBot="1" x14ac:dyDescent="0.4">
      <c r="C124" s="168" t="s">
        <v>210</v>
      </c>
      <c r="D124" s="168"/>
      <c r="E124" s="168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3:54" x14ac:dyDescent="0.35">
      <c r="C125" s="169" t="s">
        <v>203</v>
      </c>
      <c r="D125" s="171" t="s">
        <v>211</v>
      </c>
      <c r="E125" s="172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3:54" x14ac:dyDescent="0.35">
      <c r="C126" s="170"/>
      <c r="D126" s="69" t="s">
        <v>212</v>
      </c>
      <c r="E126" s="70" t="s">
        <v>213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3:54" x14ac:dyDescent="0.35">
      <c r="C127" s="71" t="s">
        <v>207</v>
      </c>
      <c r="D127" s="72" t="s">
        <v>214</v>
      </c>
      <c r="E127" s="178" t="s">
        <v>214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3:54" ht="14" thickBot="1" x14ac:dyDescent="0.4">
      <c r="C128" s="66" t="s">
        <v>209</v>
      </c>
      <c r="D128" s="179" t="s">
        <v>214</v>
      </c>
      <c r="E128" s="180" t="s">
        <v>214</v>
      </c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ht="14" thickBot="1" x14ac:dyDescent="0.4">
      <c r="C129" s="68"/>
      <c r="D129" s="68"/>
      <c r="E129" s="68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ht="14" thickBot="1" x14ac:dyDescent="0.4">
      <c r="C130" s="73" t="s">
        <v>215</v>
      </c>
      <c r="D130" s="74">
        <v>3.49</v>
      </c>
      <c r="E130" s="75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68"/>
      <c r="D131" s="68"/>
      <c r="E131" s="68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ht="14.5" x14ac:dyDescent="0.35">
      <c r="C132" s="76" t="s">
        <v>216</v>
      </c>
      <c r="D132" s="76"/>
      <c r="E132" s="76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ht="14.5" x14ac:dyDescent="0.35">
      <c r="C133" s="76" t="s">
        <v>217</v>
      </c>
      <c r="D133" s="76"/>
      <c r="E133" s="76"/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.5" x14ac:dyDescent="0.35">
      <c r="C134" s="76" t="s">
        <v>218</v>
      </c>
      <c r="D134" s="76"/>
      <c r="E134" s="76"/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ht="14.5" x14ac:dyDescent="0.35">
      <c r="C135" s="77" t="s">
        <v>219</v>
      </c>
      <c r="D135" s="76"/>
      <c r="E135" s="76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.5" x14ac:dyDescent="0.35">
      <c r="C136" s="77" t="s">
        <v>220</v>
      </c>
      <c r="D136" s="76"/>
      <c r="E136" s="76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.5" x14ac:dyDescent="0.35">
      <c r="C137" s="77" t="s">
        <v>221</v>
      </c>
      <c r="D137" s="76"/>
      <c r="E137" s="76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77" t="s">
        <v>222</v>
      </c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5" thickBot="1" x14ac:dyDescent="0.4">
      <c r="C139" s="78"/>
      <c r="F139" s="79"/>
      <c r="G139" s="80"/>
      <c r="H139" s="80"/>
      <c r="I139" s="80"/>
      <c r="J139" s="80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x14ac:dyDescent="0.35">
      <c r="C140" s="81" t="s">
        <v>223</v>
      </c>
      <c r="D140" s="82"/>
      <c r="E140" s="82"/>
      <c r="F140" s="83"/>
      <c r="G140" s="83"/>
      <c r="H140" s="84"/>
      <c r="I140" s="80"/>
      <c r="J140" s="80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40.5" x14ac:dyDescent="0.35">
      <c r="C141" s="85" t="s">
        <v>224</v>
      </c>
      <c r="D141" s="86" t="s">
        <v>225</v>
      </c>
      <c r="E141" s="86" t="s">
        <v>177</v>
      </c>
      <c r="F141" s="86" t="s">
        <v>226</v>
      </c>
      <c r="G141" s="86" t="s">
        <v>227</v>
      </c>
      <c r="H141" s="87" t="s">
        <v>228</v>
      </c>
      <c r="I141" s="80"/>
      <c r="J141" s="80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x14ac:dyDescent="0.35">
      <c r="C142" s="88" t="s">
        <v>58</v>
      </c>
      <c r="D142" s="89">
        <v>45958</v>
      </c>
      <c r="E142" s="90" t="s">
        <v>182</v>
      </c>
      <c r="F142" s="91">
        <v>2530.4742000000001</v>
      </c>
      <c r="G142" s="91">
        <v>2522</v>
      </c>
      <c r="H142" s="92">
        <v>111.41447599999999</v>
      </c>
      <c r="I142" s="80"/>
      <c r="J142" s="80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x14ac:dyDescent="0.35">
      <c r="C143" s="88" t="s">
        <v>140</v>
      </c>
      <c r="D143" s="89">
        <v>45958</v>
      </c>
      <c r="E143" s="90" t="s">
        <v>182</v>
      </c>
      <c r="F143" s="91">
        <v>591.64350000000002</v>
      </c>
      <c r="G143" s="91">
        <v>572.9</v>
      </c>
      <c r="H143" s="92">
        <v>25.817497100000001</v>
      </c>
      <c r="I143" s="80"/>
      <c r="J143" s="80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x14ac:dyDescent="0.35">
      <c r="C144" s="88" t="s">
        <v>125</v>
      </c>
      <c r="D144" s="89">
        <v>45958</v>
      </c>
      <c r="E144" s="90" t="s">
        <v>182</v>
      </c>
      <c r="F144" s="91">
        <v>1171.5</v>
      </c>
      <c r="G144" s="91">
        <v>1137.2</v>
      </c>
      <c r="H144" s="92">
        <v>38.938131300000002</v>
      </c>
      <c r="I144" s="80"/>
      <c r="J144" s="80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x14ac:dyDescent="0.35">
      <c r="C145" s="88" t="s">
        <v>56</v>
      </c>
      <c r="D145" s="89">
        <v>45958</v>
      </c>
      <c r="E145" s="90" t="s">
        <v>182</v>
      </c>
      <c r="F145" s="91">
        <v>253.062487</v>
      </c>
      <c r="G145" s="91">
        <v>260.38</v>
      </c>
      <c r="H145" s="92">
        <v>91.65718720000001</v>
      </c>
      <c r="I145" s="80"/>
      <c r="J145" s="80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x14ac:dyDescent="0.35">
      <c r="C146" s="88" t="s">
        <v>39</v>
      </c>
      <c r="D146" s="89">
        <v>45958</v>
      </c>
      <c r="E146" s="90" t="s">
        <v>182</v>
      </c>
      <c r="F146" s="91">
        <v>2545.1860000000001</v>
      </c>
      <c r="G146" s="91">
        <v>2531.6</v>
      </c>
      <c r="H146" s="92">
        <v>123.05165</v>
      </c>
      <c r="I146" s="80"/>
      <c r="J146" s="80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88" t="s">
        <v>18</v>
      </c>
      <c r="D147" s="89">
        <v>45958</v>
      </c>
      <c r="E147" s="90" t="s">
        <v>182</v>
      </c>
      <c r="F147" s="91">
        <v>2025.716811</v>
      </c>
      <c r="G147" s="91">
        <v>2004.9</v>
      </c>
      <c r="H147" s="92">
        <v>158.25124400000001</v>
      </c>
      <c r="I147" s="80"/>
      <c r="J147" s="80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x14ac:dyDescent="0.35">
      <c r="C148" s="88" t="s">
        <v>123</v>
      </c>
      <c r="D148" s="89">
        <v>45958</v>
      </c>
      <c r="E148" s="90" t="s">
        <v>182</v>
      </c>
      <c r="F148" s="91">
        <v>568.85509999999999</v>
      </c>
      <c r="G148" s="91">
        <v>569.1</v>
      </c>
      <c r="H148" s="92">
        <v>50.39385</v>
      </c>
      <c r="I148" s="80"/>
      <c r="J148" s="80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88" t="s">
        <v>132</v>
      </c>
      <c r="D149" s="89">
        <v>45958</v>
      </c>
      <c r="E149" s="90" t="s">
        <v>182</v>
      </c>
      <c r="F149" s="91">
        <v>3567.9357</v>
      </c>
      <c r="G149" s="91">
        <v>3452.4</v>
      </c>
      <c r="H149" s="92">
        <v>36.583232000000002</v>
      </c>
      <c r="I149" s="80"/>
      <c r="J149" s="80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88" t="s">
        <v>146</v>
      </c>
      <c r="D150" s="89">
        <v>45958</v>
      </c>
      <c r="E150" s="90" t="s">
        <v>182</v>
      </c>
      <c r="F150" s="91">
        <v>597.96669999999995</v>
      </c>
      <c r="G150" s="91">
        <v>579</v>
      </c>
      <c r="H150" s="92">
        <v>15.28659</v>
      </c>
      <c r="I150" s="80"/>
      <c r="J150" s="80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88" t="s">
        <v>25</v>
      </c>
      <c r="D151" s="89">
        <v>45958</v>
      </c>
      <c r="E151" s="90" t="s">
        <v>182</v>
      </c>
      <c r="F151" s="91">
        <v>1384.8787480000001</v>
      </c>
      <c r="G151" s="91">
        <v>1373.2</v>
      </c>
      <c r="H151" s="92">
        <v>214.39680749999999</v>
      </c>
      <c r="I151" s="80"/>
      <c r="J151" s="80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88" t="s">
        <v>97</v>
      </c>
      <c r="D152" s="89">
        <v>45958</v>
      </c>
      <c r="E152" s="90" t="s">
        <v>182</v>
      </c>
      <c r="F152" s="91">
        <v>3407.2255</v>
      </c>
      <c r="G152" s="91">
        <v>3391</v>
      </c>
      <c r="H152" s="92">
        <v>57.379321300000001</v>
      </c>
      <c r="I152" s="80"/>
      <c r="J152" s="80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88" t="s">
        <v>149</v>
      </c>
      <c r="D153" s="89">
        <v>45958</v>
      </c>
      <c r="E153" s="90" t="s">
        <v>182</v>
      </c>
      <c r="F153" s="91">
        <v>8.59</v>
      </c>
      <c r="G153" s="91">
        <v>8.1999999999999993</v>
      </c>
      <c r="H153" s="92">
        <v>26.0215459</v>
      </c>
      <c r="I153" s="80"/>
      <c r="J153" s="80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85"/>
      <c r="D154" s="86"/>
      <c r="E154" s="86"/>
      <c r="F154" s="86"/>
      <c r="G154" s="86"/>
      <c r="H154" s="93"/>
      <c r="I154" s="80"/>
      <c r="J154" s="80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88" t="s">
        <v>229</v>
      </c>
      <c r="D155" s="94"/>
      <c r="E155" s="94"/>
      <c r="F155" s="94"/>
      <c r="G155" s="94"/>
      <c r="H155" s="93"/>
      <c r="I155" s="80"/>
      <c r="J155" s="80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95"/>
      <c r="D156" s="96"/>
      <c r="E156" s="96"/>
      <c r="F156" s="97"/>
      <c r="G156" s="97"/>
      <c r="H156" s="98"/>
      <c r="I156" s="80"/>
      <c r="J156" s="80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95" t="s">
        <v>230</v>
      </c>
      <c r="D157" s="96"/>
      <c r="E157" s="9"/>
      <c r="F157" s="97"/>
      <c r="G157" s="97"/>
      <c r="H157" s="98"/>
      <c r="I157" s="80"/>
      <c r="J157" s="80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99" t="s">
        <v>231</v>
      </c>
      <c r="D158" s="97"/>
      <c r="E158" s="97"/>
      <c r="F158" s="68" t="s">
        <v>214</v>
      </c>
      <c r="G158" s="97"/>
      <c r="H158" s="98"/>
      <c r="I158" s="80"/>
      <c r="J158" s="80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99" t="s">
        <v>232</v>
      </c>
      <c r="D159" s="97"/>
      <c r="E159" s="97"/>
      <c r="F159" s="75">
        <v>754</v>
      </c>
      <c r="G159" s="97"/>
      <c r="H159" s="98"/>
      <c r="I159" s="80"/>
      <c r="J159" s="80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99" t="s">
        <v>233</v>
      </c>
      <c r="D160" s="97"/>
      <c r="E160" s="97"/>
      <c r="F160" s="75">
        <f>715+39</f>
        <v>754</v>
      </c>
      <c r="G160" s="100"/>
      <c r="H160" s="101"/>
      <c r="I160" s="80"/>
      <c r="J160" s="80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99" t="s">
        <v>234</v>
      </c>
      <c r="D161" s="97"/>
      <c r="E161" s="97"/>
      <c r="F161" s="75">
        <v>10</v>
      </c>
      <c r="G161" s="100"/>
      <c r="H161" s="101"/>
      <c r="I161" s="80"/>
      <c r="J161" s="80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99" t="s">
        <v>235</v>
      </c>
      <c r="D162" s="97"/>
      <c r="E162" s="97"/>
      <c r="F162" s="102" t="s">
        <v>214</v>
      </c>
      <c r="G162" s="100"/>
      <c r="H162" s="101"/>
      <c r="I162" s="80"/>
      <c r="J162" s="80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99" t="s">
        <v>236</v>
      </c>
      <c r="D163" s="97"/>
      <c r="E163" s="97"/>
      <c r="F163" s="102">
        <v>535440944.38</v>
      </c>
      <c r="G163" s="100"/>
      <c r="H163" s="101"/>
      <c r="I163" s="80"/>
      <c r="J163" s="80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99" t="s">
        <v>237</v>
      </c>
      <c r="D164" s="97"/>
      <c r="E164" s="97"/>
      <c r="F164" s="102">
        <f>510664158.04+23861951.1</f>
        <v>534526109.14000005</v>
      </c>
      <c r="G164" s="100"/>
      <c r="H164" s="101"/>
      <c r="I164" s="80"/>
      <c r="J164" s="80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99" t="s">
        <v>238</v>
      </c>
      <c r="D165" s="97"/>
      <c r="E165" s="97"/>
      <c r="F165" s="102">
        <v>0</v>
      </c>
      <c r="G165" s="100"/>
      <c r="H165" s="101"/>
      <c r="I165" s="80"/>
      <c r="J165" s="80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99" t="s">
        <v>239</v>
      </c>
      <c r="D166" s="97"/>
      <c r="E166" s="97"/>
      <c r="F166" s="102">
        <f>+F165+F164-F163</f>
        <v>-914835.23999994993</v>
      </c>
      <c r="G166" s="100"/>
      <c r="H166" s="101"/>
      <c r="I166" s="80"/>
      <c r="J166" s="80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103" t="s">
        <v>240</v>
      </c>
      <c r="D167" s="104"/>
      <c r="E167" s="104"/>
      <c r="F167" s="105"/>
      <c r="G167" s="100"/>
      <c r="H167" s="101"/>
      <c r="I167" s="80"/>
      <c r="J167" s="80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99"/>
      <c r="D168" s="97"/>
      <c r="E168" s="97"/>
      <c r="F168" s="105"/>
      <c r="G168" s="105"/>
      <c r="H168" s="101"/>
      <c r="I168" s="80"/>
      <c r="J168" s="80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95" t="s">
        <v>241</v>
      </c>
      <c r="D169" s="96"/>
      <c r="E169" s="9"/>
      <c r="F169" s="97"/>
      <c r="G169" s="97"/>
      <c r="H169" s="98"/>
      <c r="I169" s="80"/>
      <c r="J169" s="80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ht="40.5" x14ac:dyDescent="0.35">
      <c r="C170" s="85" t="s">
        <v>224</v>
      </c>
      <c r="D170" s="86" t="s">
        <v>177</v>
      </c>
      <c r="E170" s="86" t="s">
        <v>226</v>
      </c>
      <c r="F170" s="86" t="s">
        <v>227</v>
      </c>
      <c r="G170" s="86" t="s">
        <v>228</v>
      </c>
      <c r="H170" s="98"/>
      <c r="I170" s="80"/>
      <c r="J170" s="80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147" t="s">
        <v>214</v>
      </c>
      <c r="D171" s="148"/>
      <c r="E171" s="148"/>
      <c r="F171" s="148"/>
      <c r="G171" s="149"/>
      <c r="H171" s="98"/>
      <c r="I171" s="80"/>
      <c r="J171" s="80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106" t="s">
        <v>242</v>
      </c>
      <c r="D172" s="107"/>
      <c r="E172" s="107"/>
      <c r="F172" s="107"/>
      <c r="G172" s="108"/>
      <c r="H172" s="98"/>
      <c r="I172" s="80"/>
      <c r="J172" s="80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95"/>
      <c r="D173" s="96"/>
      <c r="E173" s="96"/>
      <c r="F173" s="97"/>
      <c r="G173" s="97"/>
      <c r="H173" s="98"/>
      <c r="I173" s="80"/>
      <c r="J173" s="80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95" t="s">
        <v>243</v>
      </c>
      <c r="D174" s="96"/>
      <c r="E174" s="9"/>
      <c r="F174" s="97"/>
      <c r="G174" s="97"/>
      <c r="H174" s="98"/>
      <c r="I174" s="80"/>
      <c r="J174" s="80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99" t="s">
        <v>231</v>
      </c>
      <c r="D175" s="97"/>
      <c r="E175" s="97"/>
      <c r="F175" s="109" t="s">
        <v>214</v>
      </c>
      <c r="G175" s="97"/>
      <c r="H175" s="98"/>
      <c r="I175" s="80"/>
      <c r="J175" s="80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99" t="s">
        <v>232</v>
      </c>
      <c r="D176" s="97"/>
      <c r="E176" s="97"/>
      <c r="F176" s="109" t="s">
        <v>214</v>
      </c>
      <c r="G176" s="97"/>
      <c r="H176" s="98"/>
      <c r="I176" s="80"/>
      <c r="J176" s="80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99" t="s">
        <v>233</v>
      </c>
      <c r="D177" s="97"/>
      <c r="E177" s="97"/>
      <c r="F177" s="109" t="s">
        <v>214</v>
      </c>
      <c r="G177" s="100"/>
      <c r="H177" s="101"/>
      <c r="I177" s="80"/>
      <c r="J177" s="80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99" t="s">
        <v>234</v>
      </c>
      <c r="D178" s="97"/>
      <c r="E178" s="97"/>
      <c r="F178" s="109" t="s">
        <v>214</v>
      </c>
      <c r="G178" s="100"/>
      <c r="H178" s="101"/>
      <c r="I178" s="80"/>
      <c r="J178" s="80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99" t="s">
        <v>235</v>
      </c>
      <c r="D179" s="97"/>
      <c r="E179" s="97"/>
      <c r="F179" s="109" t="s">
        <v>214</v>
      </c>
      <c r="G179" s="100"/>
      <c r="H179" s="101"/>
      <c r="I179" s="80"/>
      <c r="J179" s="80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99" t="s">
        <v>236</v>
      </c>
      <c r="D180" s="97"/>
      <c r="E180" s="97"/>
      <c r="F180" s="109" t="s">
        <v>214</v>
      </c>
      <c r="G180" s="100"/>
      <c r="H180" s="101"/>
      <c r="I180" s="80"/>
      <c r="J180" s="80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99" t="s">
        <v>237</v>
      </c>
      <c r="D181" s="97"/>
      <c r="E181" s="97"/>
      <c r="F181" s="109" t="s">
        <v>214</v>
      </c>
      <c r="G181" s="100"/>
      <c r="H181" s="101"/>
      <c r="I181" s="80"/>
      <c r="J181" s="80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99" t="s">
        <v>238</v>
      </c>
      <c r="D182" s="97"/>
      <c r="E182" s="97"/>
      <c r="F182" s="109" t="s">
        <v>214</v>
      </c>
      <c r="G182" s="100"/>
      <c r="H182" s="101"/>
      <c r="I182" s="80"/>
      <c r="J182" s="80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ht="14" thickBot="1" x14ac:dyDescent="0.4">
      <c r="C183" s="110" t="s">
        <v>239</v>
      </c>
      <c r="D183" s="111"/>
      <c r="E183" s="111"/>
      <c r="F183" s="112" t="s">
        <v>214</v>
      </c>
      <c r="G183" s="113"/>
      <c r="H183" s="114"/>
      <c r="I183" s="80"/>
      <c r="J183" s="80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99"/>
      <c r="D184" s="97"/>
      <c r="E184" s="97"/>
      <c r="F184" s="97"/>
      <c r="G184" s="115"/>
      <c r="H184" s="116"/>
      <c r="I184" s="80"/>
      <c r="J184" s="80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95" t="s">
        <v>244</v>
      </c>
      <c r="D185" s="96"/>
      <c r="E185" s="117"/>
      <c r="F185" s="97"/>
      <c r="G185" s="118"/>
      <c r="H185" s="98"/>
      <c r="I185" s="80"/>
      <c r="J185" s="80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ht="27" x14ac:dyDescent="0.35">
      <c r="C186" s="85" t="s">
        <v>224</v>
      </c>
      <c r="D186" s="86" t="s">
        <v>245</v>
      </c>
      <c r="E186" s="86" t="s">
        <v>246</v>
      </c>
      <c r="F186" s="86" t="s">
        <v>247</v>
      </c>
      <c r="G186" s="118"/>
      <c r="H186" s="119"/>
      <c r="I186" s="80"/>
      <c r="J186" s="80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147" t="s">
        <v>214</v>
      </c>
      <c r="D187" s="148"/>
      <c r="E187" s="148"/>
      <c r="F187" s="149"/>
      <c r="G187" s="118"/>
      <c r="H187" s="98"/>
      <c r="I187" s="80"/>
      <c r="J187" s="80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106" t="s">
        <v>248</v>
      </c>
      <c r="D188" s="107"/>
      <c r="E188" s="107"/>
      <c r="F188" s="108"/>
      <c r="G188" s="118"/>
      <c r="H188" s="98"/>
      <c r="I188" s="80"/>
      <c r="J188" s="80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120"/>
      <c r="D189" s="121"/>
      <c r="E189" s="121"/>
      <c r="F189" s="97"/>
      <c r="G189" s="118"/>
      <c r="H189" s="98"/>
      <c r="I189" s="80"/>
      <c r="J189" s="80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95" t="s">
        <v>249</v>
      </c>
      <c r="D190" s="96"/>
      <c r="E190" s="9"/>
      <c r="F190" s="97"/>
      <c r="G190" s="97"/>
      <c r="H190" s="98"/>
      <c r="I190" s="80"/>
      <c r="J190" s="80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99" t="s">
        <v>250</v>
      </c>
      <c r="D191" s="97"/>
      <c r="E191" s="97"/>
      <c r="F191" s="97" t="s">
        <v>214</v>
      </c>
      <c r="G191" s="97"/>
      <c r="H191" s="98"/>
      <c r="I191" s="80"/>
      <c r="J191" s="80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99" t="s">
        <v>251</v>
      </c>
      <c r="D192" s="97"/>
      <c r="E192" s="97"/>
      <c r="F192" s="97" t="s">
        <v>214</v>
      </c>
      <c r="G192" s="97"/>
      <c r="H192" s="98"/>
      <c r="I192" s="80"/>
      <c r="J192" s="80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x14ac:dyDescent="0.35">
      <c r="C193" s="99" t="s">
        <v>252</v>
      </c>
      <c r="D193" s="97"/>
      <c r="E193" s="97"/>
      <c r="F193" s="97" t="s">
        <v>214</v>
      </c>
      <c r="G193" s="97"/>
      <c r="H193" s="98"/>
      <c r="I193" s="80"/>
      <c r="J193" s="80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103" t="s">
        <v>253</v>
      </c>
      <c r="D194" s="104"/>
      <c r="E194" s="104"/>
      <c r="F194" s="97"/>
      <c r="G194" s="97"/>
      <c r="H194" s="98"/>
      <c r="I194" s="80"/>
      <c r="J194" s="80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103"/>
      <c r="D195" s="104"/>
      <c r="E195" s="104"/>
      <c r="F195" s="97"/>
      <c r="G195" s="97"/>
      <c r="H195" s="98"/>
      <c r="I195" s="80"/>
      <c r="J195" s="80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122" t="s">
        <v>254</v>
      </c>
      <c r="D196" s="117"/>
      <c r="E196" s="117"/>
      <c r="F196" s="97"/>
      <c r="G196" s="118"/>
      <c r="H196" s="98"/>
      <c r="I196" s="80"/>
      <c r="J196" s="80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ht="40.5" x14ac:dyDescent="0.35">
      <c r="C197" s="85" t="s">
        <v>224</v>
      </c>
      <c r="D197" s="86" t="s">
        <v>255</v>
      </c>
      <c r="E197" s="86" t="s">
        <v>245</v>
      </c>
      <c r="F197" s="86" t="s">
        <v>246</v>
      </c>
      <c r="G197" s="86" t="s">
        <v>256</v>
      </c>
      <c r="H197" s="98"/>
      <c r="I197" s="80"/>
      <c r="J197" s="80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147" t="s">
        <v>214</v>
      </c>
      <c r="D198" s="148"/>
      <c r="E198" s="148"/>
      <c r="F198" s="148"/>
      <c r="G198" s="149"/>
      <c r="H198" s="98"/>
      <c r="I198" s="80"/>
      <c r="J198" s="80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150" t="s">
        <v>257</v>
      </c>
      <c r="D199" s="151"/>
      <c r="E199" s="151"/>
      <c r="F199" s="151"/>
      <c r="G199" s="152"/>
      <c r="H199" s="98"/>
      <c r="I199" s="80"/>
      <c r="J199" s="80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123"/>
      <c r="D200" s="124"/>
      <c r="E200" s="124"/>
      <c r="F200" s="124"/>
      <c r="G200" s="124"/>
      <c r="H200" s="98"/>
      <c r="I200" s="80"/>
      <c r="J200" s="80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25" t="s">
        <v>258</v>
      </c>
      <c r="D201" s="9"/>
      <c r="E201" s="9"/>
      <c r="F201" s="97"/>
      <c r="G201" s="97"/>
      <c r="H201" s="98"/>
      <c r="I201" s="80"/>
      <c r="J201" s="80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99" t="s">
        <v>250</v>
      </c>
      <c r="D202" s="97"/>
      <c r="E202" s="97"/>
      <c r="F202" s="97">
        <v>97</v>
      </c>
      <c r="G202" s="97"/>
      <c r="H202" s="98"/>
      <c r="I202" s="80"/>
      <c r="J202" s="80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99" t="s">
        <v>251</v>
      </c>
      <c r="D203" s="97"/>
      <c r="E203" s="97"/>
      <c r="F203" s="126">
        <v>66386750</v>
      </c>
      <c r="G203" s="97"/>
      <c r="H203" s="98"/>
      <c r="I203" s="80"/>
      <c r="J203" s="80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ht="14" thickBot="1" x14ac:dyDescent="0.4">
      <c r="C204" s="127" t="s">
        <v>252</v>
      </c>
      <c r="D204" s="128"/>
      <c r="E204" s="128"/>
      <c r="F204" s="129">
        <v>254834.06000000003</v>
      </c>
      <c r="G204" s="128"/>
      <c r="H204" s="130"/>
      <c r="I204" s="80"/>
      <c r="J204" s="80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31"/>
      <c r="D205" s="132"/>
      <c r="E205" s="132"/>
      <c r="F205" s="132"/>
      <c r="G205" s="132"/>
      <c r="H205" s="133"/>
      <c r="I205" s="80"/>
      <c r="J205" s="80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95" t="s">
        <v>259</v>
      </c>
      <c r="D206" s="134" t="s">
        <v>214</v>
      </c>
      <c r="E206" s="68"/>
      <c r="F206" s="68"/>
      <c r="G206" s="68"/>
      <c r="H206" s="135"/>
      <c r="I206" s="80"/>
      <c r="J206" s="80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136"/>
      <c r="D207" s="68"/>
      <c r="E207" s="68"/>
      <c r="F207" s="137"/>
      <c r="G207" s="68"/>
      <c r="H207" s="135"/>
      <c r="I207" s="80"/>
      <c r="J207" s="80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36"/>
      <c r="D208" s="68"/>
      <c r="E208" s="68"/>
      <c r="F208" s="68"/>
      <c r="G208" s="68"/>
      <c r="H208" s="135"/>
      <c r="I208" s="80"/>
      <c r="J208" s="80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1:255" ht="14" thickBot="1" x14ac:dyDescent="0.4">
      <c r="C209" s="138"/>
      <c r="D209" s="139"/>
      <c r="E209" s="139"/>
      <c r="F209" s="139"/>
      <c r="G209" s="139"/>
      <c r="H209" s="140"/>
      <c r="I209" s="80"/>
      <c r="J209" s="80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1:255" x14ac:dyDescent="0.35">
      <c r="C210" s="68"/>
      <c r="D210" s="68"/>
      <c r="E210" s="68"/>
      <c r="F210" s="68"/>
      <c r="G210" s="68"/>
      <c r="H210" s="68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1:255" ht="14.5" x14ac:dyDescent="0.35">
      <c r="C211" s="77" t="s">
        <v>260</v>
      </c>
      <c r="D211" s="76"/>
      <c r="E211" s="76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1:255" ht="14.5" x14ac:dyDescent="0.35">
      <c r="C212" s="76" t="s">
        <v>261</v>
      </c>
      <c r="D212" s="76"/>
      <c r="E212" s="76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1:255" ht="14.5" x14ac:dyDescent="0.35">
      <c r="C213" s="77" t="s">
        <v>262</v>
      </c>
      <c r="D213" s="76"/>
      <c r="E213" s="76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1:255" ht="14.5" x14ac:dyDescent="0.35">
      <c r="C214" s="77" t="s">
        <v>263</v>
      </c>
      <c r="D214" s="76"/>
      <c r="E214" s="76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1:255" x14ac:dyDescent="0.35">
      <c r="C215" s="68"/>
      <c r="D215" s="68"/>
      <c r="E215" s="68"/>
      <c r="F215" s="68"/>
      <c r="G215" s="68"/>
      <c r="H215" s="68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1:255" x14ac:dyDescent="0.35">
      <c r="C216" s="141" t="s">
        <v>264</v>
      </c>
      <c r="L216" s="2"/>
      <c r="AH216" s="6"/>
      <c r="AI216" s="2"/>
      <c r="AU216" s="6"/>
      <c r="AV216" s="2"/>
      <c r="AW216" s="6"/>
      <c r="AX216" s="2"/>
      <c r="BA216" s="6"/>
      <c r="BB216" s="2"/>
    </row>
    <row r="217" spans="1:255" ht="14" thickBot="1" x14ac:dyDescent="0.4">
      <c r="L217" s="2"/>
      <c r="AH217" s="6"/>
      <c r="AI217" s="2"/>
      <c r="AU217" s="6"/>
      <c r="AV217" s="2"/>
      <c r="AW217" s="6"/>
      <c r="AX217" s="2"/>
      <c r="BA217" s="6"/>
      <c r="BB217" s="2"/>
    </row>
    <row r="218" spans="1:255" ht="232.5" customHeight="1" thickBot="1" x14ac:dyDescent="0.4">
      <c r="A218" s="97"/>
      <c r="B218" s="97"/>
      <c r="C218" s="142"/>
      <c r="D218" s="143"/>
      <c r="E218" s="143"/>
      <c r="F218" s="144"/>
      <c r="G218" s="145"/>
      <c r="H218" s="126"/>
      <c r="I218" s="126"/>
      <c r="J218" s="126"/>
      <c r="K218" s="146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146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146"/>
      <c r="AV218" s="97"/>
      <c r="AW218" s="146"/>
      <c r="AX218" s="97"/>
      <c r="AY218" s="97"/>
      <c r="AZ218" s="97"/>
      <c r="BA218" s="146"/>
      <c r="BB218" s="97"/>
      <c r="BC218" s="97"/>
      <c r="BD218" s="97"/>
      <c r="BE218" s="97"/>
      <c r="BF218" s="97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7"/>
      <c r="BS218" s="97"/>
      <c r="BT218" s="97"/>
      <c r="BU218" s="97"/>
      <c r="BV218" s="97"/>
      <c r="BW218" s="97"/>
      <c r="BX218" s="97"/>
      <c r="BY218" s="97"/>
      <c r="BZ218" s="97"/>
      <c r="CA218" s="97"/>
      <c r="CB218" s="97"/>
      <c r="CC218" s="97"/>
      <c r="CD218" s="97"/>
      <c r="CE218" s="97"/>
      <c r="CF218" s="97"/>
      <c r="CG218" s="97"/>
      <c r="CH218" s="97"/>
      <c r="CI218" s="97"/>
      <c r="CJ218" s="97"/>
      <c r="CK218" s="97"/>
      <c r="CL218" s="97"/>
      <c r="CM218" s="97"/>
      <c r="CN218" s="97"/>
      <c r="CO218" s="97"/>
      <c r="CP218" s="97"/>
      <c r="CQ218" s="97"/>
      <c r="CR218" s="97"/>
      <c r="CS218" s="97"/>
      <c r="CT218" s="97"/>
      <c r="CU218" s="97"/>
      <c r="CV218" s="97"/>
      <c r="CW218" s="97"/>
      <c r="CX218" s="97"/>
      <c r="CY218" s="97"/>
      <c r="CZ218" s="97"/>
      <c r="DA218" s="97"/>
      <c r="DB218" s="97"/>
      <c r="DC218" s="97"/>
      <c r="DD218" s="97"/>
      <c r="DE218" s="97"/>
      <c r="DF218" s="97"/>
      <c r="DG218" s="97"/>
      <c r="DH218" s="97"/>
      <c r="DI218" s="97"/>
      <c r="DJ218" s="97"/>
      <c r="DK218" s="97"/>
      <c r="DL218" s="97"/>
      <c r="DM218" s="97"/>
      <c r="DN218" s="97"/>
      <c r="DO218" s="97"/>
      <c r="DP218" s="97"/>
      <c r="DQ218" s="97"/>
      <c r="DR218" s="97"/>
      <c r="DS218" s="97"/>
      <c r="DT218" s="97"/>
      <c r="DU218" s="97"/>
      <c r="DV218" s="97"/>
      <c r="DW218" s="97"/>
      <c r="DX218" s="97"/>
      <c r="DY218" s="97"/>
      <c r="DZ218" s="97"/>
      <c r="EA218" s="97"/>
      <c r="EB218" s="97"/>
      <c r="EC218" s="97"/>
      <c r="ED218" s="97"/>
      <c r="EE218" s="97"/>
      <c r="EF218" s="97"/>
      <c r="EG218" s="97"/>
      <c r="EH218" s="97"/>
      <c r="EI218" s="97"/>
      <c r="EJ218" s="97"/>
      <c r="EK218" s="97"/>
      <c r="EL218" s="97"/>
      <c r="EM218" s="97"/>
      <c r="EN218" s="97"/>
      <c r="EO218" s="97"/>
      <c r="EP218" s="97"/>
      <c r="EQ218" s="97"/>
      <c r="ER218" s="97"/>
      <c r="ES218" s="97"/>
      <c r="ET218" s="97"/>
      <c r="EU218" s="97"/>
      <c r="EV218" s="97"/>
      <c r="EW218" s="97"/>
      <c r="EX218" s="97"/>
      <c r="EY218" s="97"/>
      <c r="EZ218" s="97"/>
      <c r="FA218" s="97"/>
      <c r="FB218" s="97"/>
      <c r="FC218" s="97"/>
      <c r="FD218" s="97"/>
      <c r="FE218" s="97"/>
      <c r="FF218" s="97"/>
      <c r="FG218" s="97"/>
      <c r="FH218" s="97"/>
      <c r="FI218" s="97"/>
      <c r="FJ218" s="97"/>
      <c r="FK218" s="97"/>
      <c r="FL218" s="97"/>
      <c r="FM218" s="97"/>
      <c r="FN218" s="97"/>
      <c r="FO218" s="97"/>
      <c r="FP218" s="97"/>
      <c r="FQ218" s="97"/>
      <c r="FR218" s="97"/>
      <c r="FS218" s="97"/>
      <c r="FT218" s="97"/>
      <c r="FU218" s="97"/>
      <c r="FV218" s="97"/>
      <c r="FW218" s="97"/>
      <c r="FX218" s="97"/>
      <c r="FY218" s="97"/>
      <c r="FZ218" s="97"/>
      <c r="GA218" s="97"/>
      <c r="GB218" s="97"/>
      <c r="GC218" s="97"/>
      <c r="GD218" s="97"/>
      <c r="GE218" s="97"/>
      <c r="GF218" s="97"/>
      <c r="GG218" s="97"/>
      <c r="GH218" s="97"/>
      <c r="GI218" s="97"/>
      <c r="GJ218" s="97"/>
      <c r="GK218" s="97"/>
      <c r="GL218" s="97"/>
      <c r="GM218" s="97"/>
      <c r="GN218" s="97"/>
      <c r="GO218" s="97"/>
      <c r="GP218" s="97"/>
      <c r="GQ218" s="97"/>
      <c r="GR218" s="97"/>
      <c r="GS218" s="97"/>
      <c r="GT218" s="97"/>
      <c r="GU218" s="97"/>
      <c r="GV218" s="97"/>
      <c r="GW218" s="97"/>
      <c r="GX218" s="97"/>
      <c r="GY218" s="97"/>
      <c r="GZ218" s="97"/>
      <c r="HA218" s="97"/>
      <c r="HB218" s="97"/>
      <c r="HC218" s="97"/>
      <c r="HD218" s="97"/>
      <c r="HE218" s="97"/>
      <c r="HF218" s="97"/>
      <c r="HG218" s="97"/>
      <c r="HH218" s="97"/>
      <c r="HI218" s="97"/>
      <c r="HJ218" s="97"/>
      <c r="HK218" s="97"/>
      <c r="HL218" s="97"/>
      <c r="HM218" s="97"/>
      <c r="HN218" s="97"/>
      <c r="HO218" s="97"/>
      <c r="HP218" s="97"/>
      <c r="HQ218" s="97"/>
      <c r="HR218" s="97"/>
      <c r="HS218" s="97"/>
      <c r="HT218" s="97"/>
      <c r="HU218" s="97"/>
      <c r="HV218" s="97"/>
      <c r="HW218" s="97"/>
      <c r="HX218" s="97"/>
      <c r="HY218" s="97"/>
      <c r="HZ218" s="97"/>
      <c r="IA218" s="97"/>
      <c r="IB218" s="97"/>
      <c r="IC218" s="97"/>
      <c r="ID218" s="97"/>
      <c r="IE218" s="97"/>
      <c r="IF218" s="97"/>
      <c r="IG218" s="97"/>
      <c r="IH218" s="97"/>
      <c r="II218" s="97"/>
      <c r="IJ218" s="97"/>
      <c r="IK218" s="97"/>
      <c r="IL218" s="97"/>
      <c r="IM218" s="97"/>
      <c r="IN218" s="97"/>
      <c r="IO218" s="97"/>
      <c r="IP218" s="97"/>
      <c r="IQ218" s="97"/>
      <c r="IR218" s="97"/>
      <c r="IS218" s="97"/>
      <c r="IT218" s="97"/>
      <c r="IU218" s="97"/>
    </row>
    <row r="219" spans="1:255" ht="31.5" customHeight="1" thickBot="1" x14ac:dyDescent="0.4">
      <c r="A219" s="97"/>
      <c r="B219" s="97"/>
      <c r="C219" s="153" t="s">
        <v>265</v>
      </c>
      <c r="D219" s="154"/>
      <c r="E219" s="154"/>
      <c r="F219" s="154"/>
      <c r="G219" s="155"/>
      <c r="H219" s="126"/>
      <c r="I219" s="126"/>
      <c r="J219" s="126"/>
      <c r="K219" s="146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146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146"/>
      <c r="AV219" s="97"/>
      <c r="AW219" s="146"/>
      <c r="AX219" s="97"/>
      <c r="AY219" s="97"/>
      <c r="AZ219" s="97"/>
      <c r="BA219" s="146"/>
      <c r="BB219" s="97"/>
      <c r="BC219" s="97"/>
      <c r="BD219" s="97"/>
      <c r="BE219" s="97"/>
      <c r="BF219" s="97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7"/>
      <c r="BS219" s="97"/>
      <c r="BT219" s="97"/>
      <c r="BU219" s="97"/>
      <c r="BV219" s="97"/>
      <c r="BW219" s="97"/>
      <c r="BX219" s="97"/>
      <c r="BY219" s="97"/>
      <c r="BZ219" s="97"/>
      <c r="CA219" s="97"/>
      <c r="CB219" s="97"/>
      <c r="CC219" s="97"/>
      <c r="CD219" s="97"/>
      <c r="CE219" s="97"/>
      <c r="CF219" s="97"/>
      <c r="CG219" s="97"/>
      <c r="CH219" s="97"/>
      <c r="CI219" s="97"/>
      <c r="CJ219" s="97"/>
      <c r="CK219" s="97"/>
      <c r="CL219" s="97"/>
      <c r="CM219" s="97"/>
      <c r="CN219" s="97"/>
      <c r="CO219" s="97"/>
      <c r="CP219" s="97"/>
      <c r="CQ219" s="97"/>
      <c r="CR219" s="97"/>
      <c r="CS219" s="97"/>
      <c r="CT219" s="97"/>
      <c r="CU219" s="97"/>
      <c r="CV219" s="97"/>
      <c r="CW219" s="97"/>
      <c r="CX219" s="97"/>
      <c r="CY219" s="97"/>
      <c r="CZ219" s="97"/>
      <c r="DA219" s="97"/>
      <c r="DB219" s="97"/>
      <c r="DC219" s="97"/>
      <c r="DD219" s="97"/>
      <c r="DE219" s="97"/>
      <c r="DF219" s="97"/>
      <c r="DG219" s="97"/>
      <c r="DH219" s="97"/>
      <c r="DI219" s="97"/>
      <c r="DJ219" s="97"/>
      <c r="DK219" s="97"/>
      <c r="DL219" s="97"/>
      <c r="DM219" s="97"/>
      <c r="DN219" s="97"/>
      <c r="DO219" s="97"/>
      <c r="DP219" s="97"/>
      <c r="DQ219" s="97"/>
      <c r="DR219" s="97"/>
      <c r="DS219" s="97"/>
      <c r="DT219" s="97"/>
      <c r="DU219" s="97"/>
      <c r="DV219" s="97"/>
      <c r="DW219" s="97"/>
      <c r="DX219" s="97"/>
      <c r="DY219" s="97"/>
      <c r="DZ219" s="97"/>
      <c r="EA219" s="97"/>
      <c r="EB219" s="97"/>
      <c r="EC219" s="97"/>
      <c r="ED219" s="97"/>
      <c r="EE219" s="97"/>
      <c r="EF219" s="97"/>
      <c r="EG219" s="97"/>
      <c r="EH219" s="97"/>
      <c r="EI219" s="97"/>
      <c r="EJ219" s="97"/>
      <c r="EK219" s="97"/>
      <c r="EL219" s="97"/>
      <c r="EM219" s="97"/>
      <c r="EN219" s="97"/>
      <c r="EO219" s="97"/>
      <c r="EP219" s="97"/>
      <c r="EQ219" s="97"/>
      <c r="ER219" s="97"/>
      <c r="ES219" s="97"/>
      <c r="ET219" s="97"/>
      <c r="EU219" s="97"/>
      <c r="EV219" s="97"/>
      <c r="EW219" s="97"/>
      <c r="EX219" s="97"/>
      <c r="EY219" s="97"/>
      <c r="EZ219" s="97"/>
      <c r="FA219" s="97"/>
      <c r="FB219" s="97"/>
      <c r="FC219" s="97"/>
      <c r="FD219" s="97"/>
      <c r="FE219" s="97"/>
      <c r="FF219" s="97"/>
      <c r="FG219" s="97"/>
      <c r="FH219" s="97"/>
      <c r="FI219" s="97"/>
      <c r="FJ219" s="97"/>
      <c r="FK219" s="97"/>
      <c r="FL219" s="97"/>
      <c r="FM219" s="97"/>
      <c r="FN219" s="97"/>
      <c r="FO219" s="97"/>
      <c r="FP219" s="97"/>
      <c r="FQ219" s="97"/>
      <c r="FR219" s="97"/>
      <c r="FS219" s="97"/>
      <c r="FT219" s="97"/>
      <c r="FU219" s="97"/>
      <c r="FV219" s="97"/>
      <c r="FW219" s="97"/>
      <c r="FX219" s="97"/>
      <c r="FY219" s="97"/>
      <c r="FZ219" s="97"/>
      <c r="GA219" s="97"/>
      <c r="GB219" s="97"/>
      <c r="GC219" s="97"/>
      <c r="GD219" s="97"/>
      <c r="GE219" s="97"/>
      <c r="GF219" s="97"/>
      <c r="GG219" s="97"/>
      <c r="GH219" s="97"/>
      <c r="GI219" s="97"/>
      <c r="GJ219" s="97"/>
      <c r="GK219" s="97"/>
      <c r="GL219" s="97"/>
      <c r="GM219" s="97"/>
      <c r="GN219" s="97"/>
      <c r="GO219" s="97"/>
      <c r="GP219" s="97"/>
      <c r="GQ219" s="97"/>
      <c r="GR219" s="97"/>
      <c r="GS219" s="97"/>
      <c r="GT219" s="97"/>
      <c r="GU219" s="97"/>
      <c r="GV219" s="97"/>
      <c r="GW219" s="97"/>
      <c r="GX219" s="97"/>
      <c r="GY219" s="97"/>
      <c r="GZ219" s="97"/>
      <c r="HA219" s="97"/>
      <c r="HB219" s="97"/>
      <c r="HC219" s="97"/>
      <c r="HD219" s="97"/>
      <c r="HE219" s="97"/>
      <c r="HF219" s="97"/>
      <c r="HG219" s="97"/>
      <c r="HH219" s="97"/>
      <c r="HI219" s="97"/>
      <c r="HJ219" s="97"/>
      <c r="HK219" s="97"/>
      <c r="HL219" s="97"/>
      <c r="HM219" s="97"/>
      <c r="HN219" s="97"/>
      <c r="HO219" s="97"/>
      <c r="HP219" s="97"/>
      <c r="HQ219" s="97"/>
      <c r="HR219" s="97"/>
      <c r="HS219" s="97"/>
      <c r="HT219" s="97"/>
      <c r="HU219" s="97"/>
      <c r="HV219" s="97"/>
      <c r="HW219" s="97"/>
      <c r="HX219" s="97"/>
      <c r="HY219" s="97"/>
      <c r="HZ219" s="97"/>
      <c r="IA219" s="97"/>
      <c r="IB219" s="97"/>
      <c r="IC219" s="97"/>
      <c r="ID219" s="97"/>
      <c r="IE219" s="97"/>
      <c r="IF219" s="97"/>
      <c r="IG219" s="97"/>
      <c r="IH219" s="97"/>
      <c r="II219" s="97"/>
      <c r="IJ219" s="97"/>
      <c r="IK219" s="97"/>
      <c r="IL219" s="97"/>
      <c r="IM219" s="97"/>
      <c r="IN219" s="97"/>
      <c r="IO219" s="97"/>
      <c r="IP219" s="97"/>
      <c r="IQ219" s="97"/>
      <c r="IR219" s="97"/>
      <c r="IS219" s="97"/>
      <c r="IT219" s="97"/>
      <c r="IU219" s="97"/>
    </row>
    <row r="220" spans="1:255" ht="31.5" customHeight="1" thickBot="1" x14ac:dyDescent="0.4">
      <c r="A220" s="97"/>
      <c r="B220" s="97"/>
      <c r="C220" s="156" t="s">
        <v>266</v>
      </c>
      <c r="D220" s="157"/>
      <c r="E220" s="157"/>
      <c r="F220" s="157"/>
      <c r="G220" s="158"/>
      <c r="H220" s="126"/>
      <c r="I220" s="126"/>
      <c r="J220" s="126"/>
      <c r="K220" s="146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146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146"/>
      <c r="AV220" s="97"/>
      <c r="AW220" s="146"/>
      <c r="AX220" s="97"/>
      <c r="AY220" s="97"/>
      <c r="AZ220" s="97"/>
      <c r="BA220" s="146"/>
      <c r="BB220" s="97"/>
      <c r="BC220" s="97"/>
      <c r="BD220" s="97"/>
      <c r="BE220" s="97"/>
      <c r="BF220" s="97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7"/>
      <c r="BS220" s="97"/>
      <c r="BT220" s="97"/>
      <c r="BU220" s="97"/>
      <c r="BV220" s="97"/>
      <c r="BW220" s="97"/>
      <c r="BX220" s="97"/>
      <c r="BY220" s="97"/>
      <c r="BZ220" s="97"/>
      <c r="CA220" s="97"/>
      <c r="CB220" s="97"/>
      <c r="CC220" s="97"/>
      <c r="CD220" s="97"/>
      <c r="CE220" s="97"/>
      <c r="CF220" s="97"/>
      <c r="CG220" s="97"/>
      <c r="CH220" s="97"/>
      <c r="CI220" s="97"/>
      <c r="CJ220" s="97"/>
      <c r="CK220" s="97"/>
      <c r="CL220" s="97"/>
      <c r="CM220" s="97"/>
      <c r="CN220" s="97"/>
      <c r="CO220" s="97"/>
      <c r="CP220" s="97"/>
      <c r="CQ220" s="97"/>
      <c r="CR220" s="97"/>
      <c r="CS220" s="97"/>
      <c r="CT220" s="97"/>
      <c r="CU220" s="97"/>
      <c r="CV220" s="97"/>
      <c r="CW220" s="97"/>
      <c r="CX220" s="97"/>
      <c r="CY220" s="97"/>
      <c r="CZ220" s="97"/>
      <c r="DA220" s="97"/>
      <c r="DB220" s="97"/>
      <c r="DC220" s="97"/>
      <c r="DD220" s="97"/>
      <c r="DE220" s="97"/>
      <c r="DF220" s="97"/>
      <c r="DG220" s="97"/>
      <c r="DH220" s="97"/>
      <c r="DI220" s="97"/>
      <c r="DJ220" s="97"/>
      <c r="DK220" s="97"/>
      <c r="DL220" s="97"/>
      <c r="DM220" s="97"/>
      <c r="DN220" s="97"/>
      <c r="DO220" s="97"/>
      <c r="DP220" s="97"/>
      <c r="DQ220" s="97"/>
      <c r="DR220" s="97"/>
      <c r="DS220" s="97"/>
      <c r="DT220" s="97"/>
      <c r="DU220" s="97"/>
      <c r="DV220" s="97"/>
      <c r="DW220" s="97"/>
      <c r="DX220" s="97"/>
      <c r="DY220" s="97"/>
      <c r="DZ220" s="97"/>
      <c r="EA220" s="97"/>
      <c r="EB220" s="97"/>
      <c r="EC220" s="97"/>
      <c r="ED220" s="97"/>
      <c r="EE220" s="97"/>
      <c r="EF220" s="97"/>
      <c r="EG220" s="97"/>
      <c r="EH220" s="97"/>
      <c r="EI220" s="97"/>
      <c r="EJ220" s="97"/>
      <c r="EK220" s="97"/>
      <c r="EL220" s="97"/>
      <c r="EM220" s="97"/>
      <c r="EN220" s="97"/>
      <c r="EO220" s="97"/>
      <c r="EP220" s="97"/>
      <c r="EQ220" s="97"/>
      <c r="ER220" s="97"/>
      <c r="ES220" s="97"/>
      <c r="ET220" s="97"/>
      <c r="EU220" s="97"/>
      <c r="EV220" s="97"/>
      <c r="EW220" s="97"/>
      <c r="EX220" s="97"/>
      <c r="EY220" s="97"/>
      <c r="EZ220" s="97"/>
      <c r="FA220" s="97"/>
      <c r="FB220" s="97"/>
      <c r="FC220" s="97"/>
      <c r="FD220" s="97"/>
      <c r="FE220" s="97"/>
      <c r="FF220" s="97"/>
      <c r="FG220" s="97"/>
      <c r="FH220" s="97"/>
      <c r="FI220" s="97"/>
      <c r="FJ220" s="97"/>
      <c r="FK220" s="97"/>
      <c r="FL220" s="97"/>
      <c r="FM220" s="97"/>
      <c r="FN220" s="97"/>
      <c r="FO220" s="97"/>
      <c r="FP220" s="97"/>
      <c r="FQ220" s="97"/>
      <c r="FR220" s="97"/>
      <c r="FS220" s="97"/>
      <c r="FT220" s="97"/>
      <c r="FU220" s="97"/>
      <c r="FV220" s="97"/>
      <c r="FW220" s="97"/>
      <c r="FX220" s="97"/>
      <c r="FY220" s="97"/>
      <c r="FZ220" s="97"/>
      <c r="GA220" s="97"/>
      <c r="GB220" s="97"/>
      <c r="GC220" s="97"/>
      <c r="GD220" s="97"/>
      <c r="GE220" s="97"/>
      <c r="GF220" s="97"/>
      <c r="GG220" s="97"/>
      <c r="GH220" s="97"/>
      <c r="GI220" s="97"/>
      <c r="GJ220" s="97"/>
      <c r="GK220" s="97"/>
      <c r="GL220" s="97"/>
      <c r="GM220" s="97"/>
      <c r="GN220" s="97"/>
      <c r="GO220" s="97"/>
      <c r="GP220" s="97"/>
      <c r="GQ220" s="97"/>
      <c r="GR220" s="97"/>
      <c r="GS220" s="97"/>
      <c r="GT220" s="97"/>
      <c r="GU220" s="97"/>
      <c r="GV220" s="97"/>
      <c r="GW220" s="97"/>
      <c r="GX220" s="97"/>
      <c r="GY220" s="97"/>
      <c r="GZ220" s="97"/>
      <c r="HA220" s="97"/>
      <c r="HB220" s="97"/>
      <c r="HC220" s="97"/>
      <c r="HD220" s="97"/>
      <c r="HE220" s="97"/>
      <c r="HF220" s="97"/>
      <c r="HG220" s="97"/>
      <c r="HH220" s="97"/>
      <c r="HI220" s="97"/>
      <c r="HJ220" s="97"/>
      <c r="HK220" s="97"/>
      <c r="HL220" s="97"/>
      <c r="HM220" s="97"/>
      <c r="HN220" s="97"/>
      <c r="HO220" s="97"/>
      <c r="HP220" s="97"/>
      <c r="HQ220" s="97"/>
      <c r="HR220" s="97"/>
      <c r="HS220" s="97"/>
      <c r="HT220" s="97"/>
      <c r="HU220" s="97"/>
      <c r="HV220" s="97"/>
      <c r="HW220" s="97"/>
      <c r="HX220" s="97"/>
      <c r="HY220" s="97"/>
      <c r="HZ220" s="97"/>
      <c r="IA220" s="97"/>
      <c r="IB220" s="97"/>
      <c r="IC220" s="97"/>
      <c r="ID220" s="97"/>
      <c r="IE220" s="97"/>
      <c r="IF220" s="97"/>
      <c r="IG220" s="97"/>
      <c r="IH220" s="97"/>
      <c r="II220" s="97"/>
      <c r="IJ220" s="97"/>
      <c r="IK220" s="97"/>
      <c r="IL220" s="97"/>
      <c r="IM220" s="97"/>
      <c r="IN220" s="97"/>
      <c r="IO220" s="97"/>
      <c r="IP220" s="97"/>
      <c r="IQ220" s="97"/>
      <c r="IR220" s="97"/>
      <c r="IS220" s="97"/>
      <c r="IT220" s="97"/>
      <c r="IU220" s="97"/>
    </row>
  </sheetData>
  <mergeCells count="12">
    <mergeCell ref="C220:G220"/>
    <mergeCell ref="C2:J2"/>
    <mergeCell ref="D3:J3"/>
    <mergeCell ref="D4:J4"/>
    <mergeCell ref="C124:E124"/>
    <mergeCell ref="C125:C126"/>
    <mergeCell ref="D125:E125"/>
    <mergeCell ref="C171:G171"/>
    <mergeCell ref="C187:F187"/>
    <mergeCell ref="C198:G198"/>
    <mergeCell ref="C199:G199"/>
    <mergeCell ref="C219:G21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2025-10-06T12:58:22Z</dcterms:created>
  <dcterms:modified xsi:type="dcterms:W3CDTF">2025-10-07T09:15:47Z</dcterms:modified>
</cp:coreProperties>
</file>